
<file path=[Content_Types].xml><?xml version="1.0" encoding="utf-8"?>
<Types xmlns="http://schemas.openxmlformats.org/package/2006/content-types">
  <Default Extension="xml" ContentType="application/xml"/>
  <Default Extension="jpeg" ContentType="image/jpeg"/>
  <Default Extension="4925098" ContentType="image/p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checkCompatibility="1" autoCompressPictures="0"/>
  <bookViews>
    <workbookView xWindow="0" yWindow="-460" windowWidth="38400" windowHeight="21600" tabRatio="500"/>
  </bookViews>
  <sheets>
    <sheet name="Feuilles de score"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S38" i="1" l="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AC14" i="1"/>
  <c r="AC43" i="1"/>
  <c r="D10" i="1"/>
  <c r="D11" i="1"/>
  <c r="D12" i="1"/>
  <c r="D13" i="1"/>
  <c r="D14" i="1"/>
  <c r="D15" i="1"/>
  <c r="D16" i="1"/>
  <c r="D19" i="1"/>
  <c r="D20" i="1"/>
  <c r="D21" i="1"/>
  <c r="D22" i="1"/>
  <c r="D26" i="1"/>
  <c r="D27" i="1"/>
  <c r="D28" i="1"/>
  <c r="D29" i="1"/>
  <c r="D30" i="1"/>
  <c r="D31" i="1"/>
  <c r="D35" i="1"/>
  <c r="D36" i="1"/>
  <c r="D37" i="1"/>
  <c r="D38" i="1"/>
  <c r="I10" i="1"/>
  <c r="I11" i="1"/>
  <c r="I12" i="1"/>
  <c r="I13" i="1"/>
  <c r="I17" i="1"/>
  <c r="I18" i="1"/>
  <c r="I19" i="1"/>
  <c r="I20" i="1"/>
  <c r="I21" i="1"/>
  <c r="I25" i="1"/>
  <c r="I26" i="1"/>
  <c r="I27" i="1"/>
  <c r="I28" i="1"/>
  <c r="I29" i="1"/>
  <c r="I30" i="1"/>
  <c r="I31" i="1"/>
  <c r="I35" i="1"/>
  <c r="I36" i="1"/>
  <c r="I37" i="1"/>
  <c r="I38" i="1"/>
  <c r="I39" i="1"/>
  <c r="D43" i="1"/>
  <c r="D44" i="1"/>
  <c r="D23" i="1"/>
  <c r="D32" i="1"/>
  <c r="D39" i="1"/>
  <c r="I14" i="1"/>
  <c r="I22" i="1"/>
  <c r="I32" i="1"/>
  <c r="I40" i="1"/>
  <c r="D45"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N43" i="1"/>
  <c r="N44" i="1"/>
  <c r="N45" i="1"/>
  <c r="N46" i="1"/>
  <c r="N47" i="1"/>
  <c r="N48" i="1"/>
  <c r="N49" i="1"/>
  <c r="N50" i="1"/>
  <c r="N51" i="1"/>
  <c r="S43" i="1"/>
  <c r="S51" i="1"/>
  <c r="S44" i="1"/>
  <c r="S45" i="1"/>
  <c r="S46" i="1"/>
  <c r="S47" i="1"/>
  <c r="S48" i="1"/>
  <c r="S49" i="1"/>
  <c r="S50" i="1"/>
  <c r="S52" i="1"/>
  <c r="A48" i="1"/>
  <c r="AC11" i="1"/>
  <c r="AC12" i="1"/>
  <c r="AC13"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4" i="1"/>
  <c r="AC45" i="1"/>
  <c r="AC46" i="1"/>
  <c r="AC47" i="1"/>
  <c r="AC48" i="1"/>
  <c r="AC49" i="1"/>
  <c r="AC50" i="1"/>
  <c r="AC51" i="1"/>
  <c r="AC52" i="1"/>
  <c r="AC10" i="1"/>
</calcChain>
</file>

<file path=xl/sharedStrings.xml><?xml version="1.0" encoding="utf-8"?>
<sst xmlns="http://schemas.openxmlformats.org/spreadsheetml/2006/main" count="160" uniqueCount="130">
  <si>
    <t>Littérature générale</t>
  </si>
  <si>
    <t>Classique</t>
  </si>
  <si>
    <t>Humour</t>
  </si>
  <si>
    <t>Romance</t>
  </si>
  <si>
    <t>Roman historique</t>
  </si>
  <si>
    <t>Théâtre</t>
  </si>
  <si>
    <t>Littérature de l'imaginaire</t>
  </si>
  <si>
    <t>Fantastique</t>
  </si>
  <si>
    <t>Fantasy</t>
  </si>
  <si>
    <t>Horreur</t>
  </si>
  <si>
    <t>Science-fiction</t>
  </si>
  <si>
    <t>Thriller et suspense</t>
  </si>
  <si>
    <t>Détective</t>
  </si>
  <si>
    <t>Espionnage</t>
  </si>
  <si>
    <t>Policier</t>
  </si>
  <si>
    <t>Suspense / mystère</t>
  </si>
  <si>
    <t>Bonus si tous les champs sont remplis :</t>
  </si>
  <si>
    <t>Poésie et nouvelle</t>
  </si>
  <si>
    <t>Collectif de nouvelles</t>
  </si>
  <si>
    <t>Novella</t>
  </si>
  <si>
    <t>Recueil de nouvelles</t>
  </si>
  <si>
    <t>Recueil de poésie</t>
  </si>
  <si>
    <t>Jeunesse</t>
  </si>
  <si>
    <t>Roman 6-8 ans</t>
  </si>
  <si>
    <t>Histoire 3-6 ans</t>
  </si>
  <si>
    <t>Album 0-3 ans</t>
  </si>
  <si>
    <t>Roman 8-10 ans</t>
  </si>
  <si>
    <t>Roman 10-12 ans</t>
  </si>
  <si>
    <t>Roman 12-15 ans</t>
  </si>
  <si>
    <t>Non-fiction</t>
  </si>
  <si>
    <t>Autobiographie</t>
  </si>
  <si>
    <t>Biographie</t>
  </si>
  <si>
    <t>Croissance pers.</t>
  </si>
  <si>
    <t>Essai général</t>
  </si>
  <si>
    <t>Essai sur les lettres</t>
  </si>
  <si>
    <t>Livre de recettes</t>
  </si>
  <si>
    <t>Récit de voyage</t>
  </si>
  <si>
    <t>Bande dessinée</t>
  </si>
  <si>
    <t>SF&amp;F</t>
  </si>
  <si>
    <t>Drame</t>
  </si>
  <si>
    <t>Récit</t>
  </si>
  <si>
    <t>Personnage en kilt</t>
  </si>
  <si>
    <t>Livre adapté en film</t>
  </si>
  <si>
    <t>Livre autoédité</t>
  </si>
  <si>
    <t>Numérique seulement</t>
  </si>
  <si>
    <t>Bonus si un livre dans chaque catégorie</t>
  </si>
  <si>
    <t>Bonus si deux livres dans chaque catégorie</t>
  </si>
  <si>
    <t>A</t>
  </si>
  <si>
    <t>B</t>
  </si>
  <si>
    <t>C</t>
  </si>
  <si>
    <t>D</t>
  </si>
  <si>
    <t>E</t>
  </si>
  <si>
    <t>F</t>
  </si>
  <si>
    <t>G</t>
  </si>
  <si>
    <t>H</t>
  </si>
  <si>
    <t>I</t>
  </si>
  <si>
    <t>J</t>
  </si>
  <si>
    <t>K</t>
  </si>
  <si>
    <t>L</t>
  </si>
  <si>
    <t>M</t>
  </si>
  <si>
    <t>O</t>
  </si>
  <si>
    <t>P</t>
  </si>
  <si>
    <t>Q</t>
  </si>
  <si>
    <t>R</t>
  </si>
  <si>
    <t>S</t>
  </si>
  <si>
    <t>T</t>
  </si>
  <si>
    <t>U</t>
  </si>
  <si>
    <t>V</t>
  </si>
  <si>
    <t>W</t>
  </si>
  <si>
    <t>X</t>
  </si>
  <si>
    <t>Y</t>
  </si>
  <si>
    <t>Z</t>
  </si>
  <si>
    <t>Bonus pour toutes les voyelles (A,E,I,O,U,Y) :</t>
  </si>
  <si>
    <t>Bonus pour toutes les consonnes :</t>
  </si>
  <si>
    <t>Bonus pour les lettres de 10 points au Scrabble (K,W,X,Y,Z) :</t>
  </si>
  <si>
    <t>1850-1899</t>
  </si>
  <si>
    <t>av. 1849</t>
  </si>
  <si>
    <t>Bonus pour toutes les années allant de 2000 à 2015 :</t>
  </si>
  <si>
    <t>Bonus pour toutes les décennies de 1900 à 1999 :</t>
  </si>
  <si>
    <t>1990-1999</t>
  </si>
  <si>
    <t>1980-1989</t>
  </si>
  <si>
    <t>1970-1979</t>
  </si>
  <si>
    <t>1960-1969</t>
  </si>
  <si>
    <t>1950-1959</t>
  </si>
  <si>
    <t>1940-1949</t>
  </si>
  <si>
    <t>1930-1939</t>
  </si>
  <si>
    <t>1920-1929</t>
  </si>
  <si>
    <t>1910-1919</t>
  </si>
  <si>
    <t>1900-1909</t>
  </si>
  <si>
    <t>Région administrative</t>
  </si>
  <si>
    <t>Région administrative (suite)</t>
  </si>
  <si>
    <t>VOLET 1 - GENRES LITTÉRAIRES</t>
  </si>
  <si>
    <t>VOLET 2 - PREMIÈRE LETTRE DU NOM DE FAMILLE</t>
  </si>
  <si>
    <t>VOLET 3 - ANNÉE DE PREMIÈRE PUBLICATION</t>
  </si>
  <si>
    <t>Bas-Saint-Laurent</t>
  </si>
  <si>
    <t>pts</t>
  </si>
  <si>
    <t>Saguenay-L.-St-Jean</t>
  </si>
  <si>
    <t>Capitale-Nationale</t>
  </si>
  <si>
    <t>Mauricie</t>
  </si>
  <si>
    <t>Estrie</t>
  </si>
  <si>
    <t>Montréal</t>
  </si>
  <si>
    <t>Outaouais</t>
  </si>
  <si>
    <t>Abitibi-Témiscamingue</t>
  </si>
  <si>
    <t>Côte-Nord</t>
  </si>
  <si>
    <t>Nord-du-Québec</t>
  </si>
  <si>
    <t>Gaspésie-I.-de-la-M.</t>
  </si>
  <si>
    <t>Chaudière-App.</t>
  </si>
  <si>
    <t>Laval</t>
  </si>
  <si>
    <t>Lanaudière</t>
  </si>
  <si>
    <t>Laurentides</t>
  </si>
  <si>
    <t>Montérégie</t>
  </si>
  <si>
    <t>Centre-du-Québec</t>
  </si>
  <si>
    <t>Bonus si tout le « VOLET 1 » est rempli</t>
  </si>
  <si>
    <t>Bonus si tout le « VOLET 2 » est rempli :</t>
  </si>
  <si>
    <t>Bonus si tout le « VOLET 3 » est rempli :</t>
  </si>
  <si>
    <t>Bonus supplémentaires pour le VOLET 1</t>
  </si>
  <si>
    <t>Bonus pour les région septentrionales (2,8,9,10) :</t>
  </si>
  <si>
    <t>Bonus si tout le « VOLET 4 » est rempli :</t>
  </si>
  <si>
    <t>Extras</t>
  </si>
  <si>
    <t>Collectif de poésie</t>
  </si>
  <si>
    <t>VOLET 4 - RÉGION ADMINISTRATIVE DE L'AUTEUR*</t>
  </si>
  <si>
    <t>* Lieu de résidence actuel de l'auteur ou son lieu de résidence au moment de la première publication de son livre, au choix.</t>
  </si>
  <si>
    <t>Feuille de score
[Votre nom]</t>
  </si>
  <si>
    <t>VOLET 5 - AUTRES LECTURES</t>
  </si>
  <si>
    <t>Classez ici toutes les lectures d'auteurs québécois que vous ne pouvez placer ailleurs. Chaque livre dans ce volet vaut seulement 1 point.</t>
  </si>
  <si>
    <t>Prix du GG</t>
  </si>
  <si>
    <r>
      <rPr>
        <b/>
        <sz val="8"/>
        <color theme="1"/>
        <rFont val="Helvetica Neue Thin"/>
      </rPr>
      <t>Dates à retenir</t>
    </r>
    <r>
      <rPr>
        <sz val="8"/>
        <color theme="1"/>
        <rFont val="Helvetica Neue Thin"/>
      </rPr>
      <t xml:space="preserve"> : 1er septembre 2014 : Début du défi — 17 novembre 2014 : 1ère journée de partage — 9 février 2015 : 2e journée de partage — 6 avril 2015 : 3e journée de partage — 15 juin 2015 : 4e journée de partage — 24 août 2015 : 5e journée de partage — 31 août 2014 : Fin du défi et envoi des feuilles de score</t>
    </r>
  </si>
  <si>
    <r>
      <t xml:space="preserve">Inscrivez le titre du livre et le nom de l'auteur sur les lignes bleues. Vos points se calculeront automatiquement.
Pour lire les règlements complets du défi et obtenir des précisions sur chacune des catégories, visitez :
</t>
    </r>
    <r>
      <rPr>
        <b/>
        <u/>
        <sz val="10"/>
        <color theme="1"/>
        <rFont val="Helvetica Neue Thin"/>
      </rPr>
      <t>www.dominicbellavance.com/defi</t>
    </r>
  </si>
  <si>
    <t>Total des points pour tous les volets :</t>
  </si>
  <si>
    <t>Votre objectif général (facultatif)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</si>
</sst>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scheme val="minor"/>
    </font>
    <font>
      <sz val="8"/>
      <name val="Calibri"/>
      <family val="2"/>
      <scheme val="minor"/>
    </font>
    <font>
      <sz val="12"/>
      <color theme="1"/>
      <name val="Helvetica Neue Thin"/>
    </font>
    <font>
      <u/>
      <sz val="12"/>
      <color theme="10"/>
      <name val="Calibri"/>
      <family val="2"/>
      <scheme val="minor"/>
    </font>
    <font>
      <u/>
      <sz val="12"/>
      <color theme="11"/>
      <name val="Calibri"/>
      <family val="2"/>
      <scheme val="minor"/>
    </font>
    <font>
      <sz val="10"/>
      <color theme="1"/>
      <name val="Helvetica Neue Thin"/>
    </font>
    <font>
      <sz val="11"/>
      <color theme="1"/>
      <name val="Helvetica Neue Thin"/>
    </font>
    <font>
      <sz val="14"/>
      <color theme="1"/>
      <name val="Helvetica Neue Thin"/>
    </font>
    <font>
      <sz val="9"/>
      <color theme="1"/>
      <name val="Helvetica Neue Thin"/>
    </font>
    <font>
      <b/>
      <sz val="9"/>
      <color theme="1"/>
      <name val="Helvetica Neue Thin"/>
    </font>
    <font>
      <sz val="9"/>
      <color rgb="FF000000"/>
      <name val="Helvetica Neue Thin"/>
    </font>
    <font>
      <sz val="9"/>
      <color theme="1"/>
      <name val="Helvetica Neue Medium"/>
    </font>
    <font>
      <sz val="9"/>
      <color theme="1"/>
      <name val="Helvetica Neue"/>
    </font>
    <font>
      <sz val="9"/>
      <name val="Helvetica Neue"/>
    </font>
    <font>
      <b/>
      <sz val="9"/>
      <color rgb="FF000000"/>
      <name val="Helvetica Neue Thin"/>
    </font>
    <font>
      <b/>
      <u/>
      <sz val="10"/>
      <color theme="1"/>
      <name val="Helvetica Neue Thin"/>
    </font>
    <font>
      <sz val="8"/>
      <color theme="1"/>
      <name val="Helvetica Neue Thin"/>
    </font>
    <font>
      <b/>
      <sz val="8"/>
      <color theme="1"/>
      <name val="Helvetica Neue Thin"/>
    </font>
    <font>
      <sz val="9"/>
      <color rgb="FF000000"/>
      <name val="Helvetica Neue"/>
    </font>
    <font>
      <sz val="28"/>
      <color theme="1"/>
      <name val="Helvetica Neue Thin"/>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0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79">
    <xf numFmtId="0" fontId="0" fillId="0" borderId="0" xfId="0"/>
    <xf numFmtId="0" fontId="2" fillId="0" borderId="0" xfId="0" applyFont="1"/>
    <xf numFmtId="0" fontId="5" fillId="0" borderId="0" xfId="0" applyFont="1"/>
    <xf numFmtId="0" fontId="7" fillId="0" borderId="0" xfId="0" applyFont="1"/>
    <xf numFmtId="0" fontId="5" fillId="2" borderId="0" xfId="0" applyFont="1" applyFill="1"/>
    <xf numFmtId="0" fontId="8" fillId="0" borderId="0" xfId="0" applyFont="1"/>
    <xf numFmtId="0" fontId="2" fillId="0" borderId="0" xfId="0" applyFont="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8" fillId="3" borderId="0" xfId="0" applyFont="1" applyFill="1"/>
    <xf numFmtId="0" fontId="8" fillId="3" borderId="0" xfId="0" applyFont="1" applyFill="1" applyBorder="1"/>
    <xf numFmtId="0" fontId="8" fillId="3" borderId="0" xfId="0" applyFont="1" applyFill="1" applyAlignment="1">
      <alignment horizontal="center"/>
    </xf>
    <xf numFmtId="0" fontId="8" fillId="0" borderId="0" xfId="0" applyFont="1" applyFill="1" applyAlignment="1">
      <alignment horizontal="center"/>
    </xf>
    <xf numFmtId="0" fontId="12" fillId="3" borderId="0" xfId="0" applyFont="1" applyFill="1"/>
    <xf numFmtId="0" fontId="12" fillId="3" borderId="0" xfId="0" applyFont="1" applyFill="1" applyBorder="1"/>
    <xf numFmtId="0" fontId="13" fillId="3" borderId="0" xfId="0" applyFont="1" applyFill="1"/>
    <xf numFmtId="0" fontId="12" fillId="0" borderId="0" xfId="0" applyFont="1"/>
    <xf numFmtId="0" fontId="6" fillId="0" borderId="0" xfId="0" applyFont="1" applyBorder="1"/>
    <xf numFmtId="0" fontId="8" fillId="0" borderId="0" xfId="0" applyFont="1" applyFill="1" applyBorder="1" applyAlignment="1">
      <alignment horizontal="center"/>
    </xf>
    <xf numFmtId="0" fontId="2" fillId="0" borderId="0" xfId="0" applyFont="1" applyFill="1" applyBorder="1" applyAlignment="1">
      <alignment horizontal="center"/>
    </xf>
    <xf numFmtId="0" fontId="18" fillId="4" borderId="0" xfId="0" applyFont="1" applyFill="1"/>
    <xf numFmtId="0" fontId="10" fillId="5" borderId="1" xfId="0" applyFont="1" applyFill="1" applyBorder="1"/>
    <xf numFmtId="0" fontId="8" fillId="5" borderId="1" xfId="0" applyFont="1" applyFill="1" applyBorder="1"/>
    <xf numFmtId="0" fontId="14" fillId="5" borderId="1" xfId="0" applyFont="1" applyFill="1" applyBorder="1"/>
    <xf numFmtId="0" fontId="10" fillId="5" borderId="1" xfId="0" applyFont="1" applyFill="1" applyBorder="1" applyAlignment="1">
      <alignment horizontal="left"/>
    </xf>
    <xf numFmtId="0" fontId="5" fillId="6" borderId="0" xfId="0" applyFont="1" applyFill="1"/>
    <xf numFmtId="0" fontId="5" fillId="6" borderId="0" xfId="0" applyFont="1" applyFill="1" applyAlignment="1">
      <alignment horizontal="center"/>
    </xf>
    <xf numFmtId="0" fontId="5" fillId="6" borderId="0" xfId="0" applyFont="1" applyFill="1" applyBorder="1" applyAlignment="1">
      <alignment horizontal="center"/>
    </xf>
    <xf numFmtId="0" fontId="6" fillId="6" borderId="1" xfId="0" applyFont="1" applyFill="1" applyBorder="1"/>
    <xf numFmtId="0" fontId="6" fillId="6" borderId="1" xfId="0" applyFont="1" applyFill="1" applyBorder="1" applyAlignment="1">
      <alignment horizontal="center"/>
    </xf>
    <xf numFmtId="0" fontId="6" fillId="6" borderId="0" xfId="0" applyFont="1" applyFill="1" applyBorder="1" applyAlignment="1">
      <alignment horizontal="center"/>
    </xf>
    <xf numFmtId="0" fontId="5" fillId="6" borderId="0" xfId="0" applyFont="1" applyFill="1" applyBorder="1" applyAlignment="1">
      <alignment horizontal="center" vertical="center"/>
    </xf>
    <xf numFmtId="0" fontId="8" fillId="6" borderId="0" xfId="0" applyFont="1" applyFill="1" applyBorder="1" applyAlignment="1">
      <alignment horizontal="center"/>
    </xf>
    <xf numFmtId="0" fontId="13" fillId="6" borderId="0" xfId="0" applyFont="1" applyFill="1" applyBorder="1" applyAlignment="1">
      <alignment horizontal="center"/>
    </xf>
    <xf numFmtId="0" fontId="12" fillId="6" borderId="0" xfId="0" applyFont="1" applyFill="1" applyBorder="1" applyAlignment="1">
      <alignment horizontal="center"/>
    </xf>
    <xf numFmtId="0" fontId="8" fillId="6" borderId="7" xfId="0" applyFont="1" applyFill="1" applyBorder="1" applyAlignment="1">
      <alignment horizontal="center"/>
    </xf>
    <xf numFmtId="0" fontId="8" fillId="6" borderId="0" xfId="0" applyFont="1" applyFill="1" applyBorder="1"/>
    <xf numFmtId="0" fontId="16" fillId="6" borderId="0" xfId="0" applyFont="1" applyFill="1" applyBorder="1" applyAlignment="1">
      <alignment horizontal="left" wrapText="1"/>
    </xf>
    <xf numFmtId="0" fontId="8" fillId="6" borderId="0" xfId="0" applyFont="1" applyFill="1"/>
    <xf numFmtId="0" fontId="12" fillId="6" borderId="0" xfId="0" applyFont="1" applyFill="1"/>
    <xf numFmtId="0" fontId="12" fillId="6" borderId="0" xfId="0" applyFont="1" applyFill="1" applyBorder="1"/>
    <xf numFmtId="0" fontId="11" fillId="6" borderId="0" xfId="0" applyFont="1" applyFill="1" applyBorder="1"/>
    <xf numFmtId="0" fontId="8" fillId="6" borderId="0" xfId="0" applyFont="1" applyFill="1" applyAlignment="1">
      <alignment horizontal="center"/>
    </xf>
    <xf numFmtId="0" fontId="12" fillId="6" borderId="0" xfId="0" applyFont="1" applyFill="1" applyAlignment="1">
      <alignment horizontal="center"/>
    </xf>
    <xf numFmtId="0" fontId="9" fillId="6" borderId="0" xfId="0" applyFont="1" applyFill="1"/>
    <xf numFmtId="0" fontId="8" fillId="6" borderId="0" xfId="0" applyFont="1" applyFill="1" applyAlignment="1">
      <alignment horizontal="center" vertical="center"/>
    </xf>
    <xf numFmtId="0" fontId="7" fillId="6" borderId="0" xfId="0" applyFont="1" applyFill="1"/>
    <xf numFmtId="0" fontId="6" fillId="6" borderId="0" xfId="0" applyFont="1" applyFill="1" applyBorder="1"/>
    <xf numFmtId="0" fontId="18" fillId="6" borderId="0" xfId="0" applyFont="1" applyFill="1" applyBorder="1"/>
    <xf numFmtId="0" fontId="10" fillId="6" borderId="0" xfId="0" applyFont="1" applyFill="1" applyBorder="1"/>
    <xf numFmtId="0" fontId="8" fillId="6" borderId="0" xfId="0" applyFont="1" applyFill="1" applyBorder="1" applyAlignment="1">
      <alignment horizontal="center" vertical="center"/>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16" fillId="6" borderId="0" xfId="0" applyFont="1" applyFill="1" applyAlignment="1">
      <alignment horizontal="left" wrapText="1"/>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6" xfId="0" applyFont="1" applyFill="1" applyBorder="1" applyAlignment="1">
      <alignment horizontal="center" vertical="center"/>
    </xf>
    <xf numFmtId="0" fontId="19" fillId="0" borderId="0"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cellXfs>
  <cellStyles count="207">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1" Type="http://schemas.openxmlformats.org/officeDocument/2006/relationships/image" Target="../media/image1.4925098"/><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954847</xdr:colOff>
      <xdr:row>2</xdr:row>
      <xdr:rowOff>59266</xdr:rowOff>
    </xdr:to>
    <xdr:pic>
      <xdr:nvPicPr>
        <xdr:cNvPr id="5" name="Image 4"/>
        <xdr:cNvPicPr>
          <a:picLocks noChangeAspect="1"/>
        </xdr:cNvPicPr>
      </xdr:nvPicPr>
      <xdr:blipFill>
        <a:blip xmlns:r="http://schemas.openxmlformats.org/officeDocument/2006/relationships" r:embed="rId1"/>
        <a:stretch>
          <a:fillRect/>
        </a:stretch>
      </xdr:blipFill>
      <xdr:spPr>
        <a:xfrm>
          <a:off x="0" y="0"/>
          <a:ext cx="2157114" cy="872066"/>
        </a:xfrm>
        <a:prstGeom prst="rect">
          <a:avLst/>
        </a:prstGeom>
      </xdr:spPr>
    </xdr:pic>
    <xdr:clientData/>
  </xdr:twoCellAnchor>
  <xdr:twoCellAnchor editAs="oneCell">
    <xdr:from>
      <xdr:col>10</xdr:col>
      <xdr:colOff>0</xdr:colOff>
      <xdr:row>0</xdr:row>
      <xdr:rowOff>0</xdr:rowOff>
    </xdr:from>
    <xdr:to>
      <xdr:col>12</xdr:col>
      <xdr:colOff>954847</xdr:colOff>
      <xdr:row>2</xdr:row>
      <xdr:rowOff>59266</xdr:rowOff>
    </xdr:to>
    <xdr:pic>
      <xdr:nvPicPr>
        <xdr:cNvPr id="6" name="Image 5"/>
        <xdr:cNvPicPr>
          <a:picLocks noChangeAspect="1"/>
        </xdr:cNvPicPr>
      </xdr:nvPicPr>
      <xdr:blipFill>
        <a:blip xmlns:r="http://schemas.openxmlformats.org/officeDocument/2006/relationships" r:embed="rId1"/>
        <a:stretch>
          <a:fillRect/>
        </a:stretch>
      </xdr:blipFill>
      <xdr:spPr>
        <a:xfrm>
          <a:off x="7281333" y="0"/>
          <a:ext cx="2157114" cy="872066"/>
        </a:xfrm>
        <a:prstGeom prst="rect">
          <a:avLst/>
        </a:prstGeom>
      </xdr:spPr>
    </xdr:pic>
    <xdr:clientData/>
  </xdr:twoCellAnchor>
  <xdr:twoCellAnchor>
    <xdr:from>
      <xdr:col>7</xdr:col>
      <xdr:colOff>448735</xdr:colOff>
      <xdr:row>0</xdr:row>
      <xdr:rowOff>42333</xdr:rowOff>
    </xdr:from>
    <xdr:to>
      <xdr:col>9</xdr:col>
      <xdr:colOff>84665</xdr:colOff>
      <xdr:row>1</xdr:row>
      <xdr:rowOff>507999</xdr:rowOff>
    </xdr:to>
    <xdr:sp macro="" textlink="">
      <xdr:nvSpPr>
        <xdr:cNvPr id="7" name="ZoneTexte 6"/>
        <xdr:cNvSpPr txBox="1"/>
      </xdr:nvSpPr>
      <xdr:spPr>
        <a:xfrm>
          <a:off x="5291668" y="42333"/>
          <a:ext cx="1896530" cy="694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lang="fr-FR" sz="800" b="0" i="0">
              <a:latin typeface="Helvetica Neue Thin"/>
              <a:cs typeface="Helvetica Neue Thin"/>
            </a:rPr>
            <a:t>facebook.com/defi.litqc</a:t>
          </a:r>
        </a:p>
        <a:p>
          <a:pPr>
            <a:lnSpc>
              <a:spcPct val="150000"/>
            </a:lnSpc>
          </a:pPr>
          <a:r>
            <a:rPr lang="fr-FR" sz="800" b="0" i="0">
              <a:latin typeface="Helvetica Neue Thin"/>
              <a:cs typeface="Helvetica Neue Thin"/>
            </a:rPr>
            <a:t>goodreads.com/group/show/141352</a:t>
          </a:r>
        </a:p>
        <a:p>
          <a:pPr>
            <a:lnSpc>
              <a:spcPct val="150000"/>
            </a:lnSpc>
          </a:pPr>
          <a:r>
            <a:rPr lang="fr-FR" sz="800" b="0" i="0">
              <a:latin typeface="Helvetica Neue Thin"/>
              <a:cs typeface="Helvetica Neue Thin"/>
            </a:rPr>
            <a:t>twitter.com/defi_litqc</a:t>
          </a:r>
        </a:p>
      </xdr:txBody>
    </xdr:sp>
    <xdr:clientData/>
  </xdr:twoCellAnchor>
  <xdr:twoCellAnchor editAs="oneCell">
    <xdr:from>
      <xdr:col>20</xdr:col>
      <xdr:colOff>0</xdr:colOff>
      <xdr:row>0</xdr:row>
      <xdr:rowOff>0</xdr:rowOff>
    </xdr:from>
    <xdr:to>
      <xdr:col>22</xdr:col>
      <xdr:colOff>954848</xdr:colOff>
      <xdr:row>2</xdr:row>
      <xdr:rowOff>59266</xdr:rowOff>
    </xdr:to>
    <xdr:pic>
      <xdr:nvPicPr>
        <xdr:cNvPr id="9" name="Image 8"/>
        <xdr:cNvPicPr>
          <a:picLocks noChangeAspect="1"/>
        </xdr:cNvPicPr>
      </xdr:nvPicPr>
      <xdr:blipFill>
        <a:blip xmlns:r="http://schemas.openxmlformats.org/officeDocument/2006/relationships" r:embed="rId1"/>
        <a:stretch>
          <a:fillRect/>
        </a:stretch>
      </xdr:blipFill>
      <xdr:spPr>
        <a:xfrm>
          <a:off x="14562667" y="0"/>
          <a:ext cx="2157114" cy="872066"/>
        </a:xfrm>
        <a:prstGeom prst="rect">
          <a:avLst/>
        </a:prstGeom>
      </xdr:spPr>
    </xdr:pic>
    <xdr:clientData/>
  </xdr:twoCellAnchor>
  <xdr:twoCellAnchor editAs="oneCell">
    <xdr:from>
      <xdr:col>7</xdr:col>
      <xdr:colOff>347130</xdr:colOff>
      <xdr:row>0</xdr:row>
      <xdr:rowOff>169338</xdr:rowOff>
    </xdr:from>
    <xdr:to>
      <xdr:col>7</xdr:col>
      <xdr:colOff>491129</xdr:colOff>
      <xdr:row>1</xdr:row>
      <xdr:rowOff>84737</xdr:rowOff>
    </xdr:to>
    <xdr:pic>
      <xdr:nvPicPr>
        <xdr:cNvPr id="11" name="Image 10"/>
        <xdr:cNvPicPr>
          <a:picLocks noChangeAspect="1"/>
        </xdr:cNvPicPr>
      </xdr:nvPicPr>
      <xdr:blipFill>
        <a:blip xmlns:r="http://schemas.openxmlformats.org/officeDocument/2006/relationships" r:embed="rId2"/>
        <a:stretch>
          <a:fillRect/>
        </a:stretch>
      </xdr:blipFill>
      <xdr:spPr>
        <a:xfrm>
          <a:off x="5190063" y="169338"/>
          <a:ext cx="143999" cy="143999"/>
        </a:xfrm>
        <a:prstGeom prst="rect">
          <a:avLst/>
        </a:prstGeom>
      </xdr:spPr>
    </xdr:pic>
    <xdr:clientData/>
  </xdr:twoCellAnchor>
  <xdr:twoCellAnchor editAs="oneCell">
    <xdr:from>
      <xdr:col>7</xdr:col>
      <xdr:colOff>347111</xdr:colOff>
      <xdr:row>1</xdr:row>
      <xdr:rowOff>296340</xdr:rowOff>
    </xdr:from>
    <xdr:to>
      <xdr:col>7</xdr:col>
      <xdr:colOff>491111</xdr:colOff>
      <xdr:row>1</xdr:row>
      <xdr:rowOff>440340</xdr:rowOff>
    </xdr:to>
    <xdr:pic>
      <xdr:nvPicPr>
        <xdr:cNvPr id="12" name="Image 11"/>
        <xdr:cNvPicPr>
          <a:picLocks noChangeAspect="1"/>
        </xdr:cNvPicPr>
      </xdr:nvPicPr>
      <xdr:blipFill>
        <a:blip xmlns:r="http://schemas.openxmlformats.org/officeDocument/2006/relationships" r:embed="rId3"/>
        <a:stretch>
          <a:fillRect/>
        </a:stretch>
      </xdr:blipFill>
      <xdr:spPr>
        <a:xfrm>
          <a:off x="5190044" y="524940"/>
          <a:ext cx="144000" cy="144000"/>
        </a:xfrm>
        <a:prstGeom prst="rect">
          <a:avLst/>
        </a:prstGeom>
      </xdr:spPr>
    </xdr:pic>
    <xdr:clientData/>
  </xdr:twoCellAnchor>
  <xdr:twoCellAnchor editAs="oneCell">
    <xdr:from>
      <xdr:col>7</xdr:col>
      <xdr:colOff>347110</xdr:colOff>
      <xdr:row>1</xdr:row>
      <xdr:rowOff>118533</xdr:rowOff>
    </xdr:from>
    <xdr:to>
      <xdr:col>7</xdr:col>
      <xdr:colOff>491110</xdr:colOff>
      <xdr:row>1</xdr:row>
      <xdr:rowOff>262533</xdr:rowOff>
    </xdr:to>
    <xdr:pic>
      <xdr:nvPicPr>
        <xdr:cNvPr id="13" name="Image 12"/>
        <xdr:cNvPicPr>
          <a:picLocks noChangeAspect="1"/>
        </xdr:cNvPicPr>
      </xdr:nvPicPr>
      <xdr:blipFill>
        <a:blip xmlns:r="http://schemas.openxmlformats.org/officeDocument/2006/relationships" r:embed="rId4"/>
        <a:stretch>
          <a:fillRect/>
        </a:stretch>
      </xdr:blipFill>
      <xdr:spPr>
        <a:xfrm>
          <a:off x="5190043" y="347133"/>
          <a:ext cx="144000" cy="144000"/>
        </a:xfrm>
        <a:prstGeom prst="rect">
          <a:avLst/>
        </a:prstGeom>
      </xdr:spPr>
    </xdr:pic>
    <xdr:clientData/>
  </xdr:twoCellAnchor>
  <xdr:twoCellAnchor>
    <xdr:from>
      <xdr:col>17</xdr:col>
      <xdr:colOff>505891</xdr:colOff>
      <xdr:row>0</xdr:row>
      <xdr:rowOff>25400</xdr:rowOff>
    </xdr:from>
    <xdr:to>
      <xdr:col>19</xdr:col>
      <xdr:colOff>50783</xdr:colOff>
      <xdr:row>1</xdr:row>
      <xdr:rowOff>491066</xdr:rowOff>
    </xdr:to>
    <xdr:sp macro="" textlink="">
      <xdr:nvSpPr>
        <xdr:cNvPr id="14" name="ZoneTexte 13"/>
        <xdr:cNvSpPr txBox="1"/>
      </xdr:nvSpPr>
      <xdr:spPr>
        <a:xfrm>
          <a:off x="12689424" y="25400"/>
          <a:ext cx="1805492" cy="694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lang="fr-FR" sz="800" b="0" i="0">
              <a:latin typeface="Helvetica Neue Thin"/>
              <a:cs typeface="Helvetica Neue Thin"/>
            </a:rPr>
            <a:t>facebook.com/defi.litqc</a:t>
          </a:r>
        </a:p>
        <a:p>
          <a:pPr>
            <a:lnSpc>
              <a:spcPct val="150000"/>
            </a:lnSpc>
          </a:pPr>
          <a:r>
            <a:rPr lang="fr-FR" sz="800" b="0" i="0">
              <a:latin typeface="Helvetica Neue Thin"/>
              <a:cs typeface="Helvetica Neue Thin"/>
            </a:rPr>
            <a:t>goodreads.com/group/show/141352</a:t>
          </a:r>
        </a:p>
        <a:p>
          <a:pPr>
            <a:lnSpc>
              <a:spcPct val="150000"/>
            </a:lnSpc>
          </a:pPr>
          <a:r>
            <a:rPr lang="fr-FR" sz="800" b="0" i="0">
              <a:latin typeface="Helvetica Neue Thin"/>
              <a:cs typeface="Helvetica Neue Thin"/>
            </a:rPr>
            <a:t>twitter.com/defi_litqc</a:t>
          </a:r>
        </a:p>
      </xdr:txBody>
    </xdr:sp>
    <xdr:clientData/>
  </xdr:twoCellAnchor>
  <xdr:twoCellAnchor editAs="oneCell">
    <xdr:from>
      <xdr:col>17</xdr:col>
      <xdr:colOff>404285</xdr:colOff>
      <xdr:row>0</xdr:row>
      <xdr:rowOff>152405</xdr:rowOff>
    </xdr:from>
    <xdr:to>
      <xdr:col>17</xdr:col>
      <xdr:colOff>548284</xdr:colOff>
      <xdr:row>1</xdr:row>
      <xdr:rowOff>67804</xdr:rowOff>
    </xdr:to>
    <xdr:pic>
      <xdr:nvPicPr>
        <xdr:cNvPr id="15" name="Image 14"/>
        <xdr:cNvPicPr>
          <a:picLocks noChangeAspect="1"/>
        </xdr:cNvPicPr>
      </xdr:nvPicPr>
      <xdr:blipFill>
        <a:blip xmlns:r="http://schemas.openxmlformats.org/officeDocument/2006/relationships" r:embed="rId2"/>
        <a:stretch>
          <a:fillRect/>
        </a:stretch>
      </xdr:blipFill>
      <xdr:spPr>
        <a:xfrm>
          <a:off x="12587818" y="152405"/>
          <a:ext cx="143999" cy="143999"/>
        </a:xfrm>
        <a:prstGeom prst="rect">
          <a:avLst/>
        </a:prstGeom>
      </xdr:spPr>
    </xdr:pic>
    <xdr:clientData/>
  </xdr:twoCellAnchor>
  <xdr:twoCellAnchor editAs="oneCell">
    <xdr:from>
      <xdr:col>17</xdr:col>
      <xdr:colOff>404266</xdr:colOff>
      <xdr:row>1</xdr:row>
      <xdr:rowOff>279407</xdr:rowOff>
    </xdr:from>
    <xdr:to>
      <xdr:col>17</xdr:col>
      <xdr:colOff>548266</xdr:colOff>
      <xdr:row>1</xdr:row>
      <xdr:rowOff>423407</xdr:rowOff>
    </xdr:to>
    <xdr:pic>
      <xdr:nvPicPr>
        <xdr:cNvPr id="16" name="Image 15"/>
        <xdr:cNvPicPr>
          <a:picLocks noChangeAspect="1"/>
        </xdr:cNvPicPr>
      </xdr:nvPicPr>
      <xdr:blipFill>
        <a:blip xmlns:r="http://schemas.openxmlformats.org/officeDocument/2006/relationships" r:embed="rId3"/>
        <a:stretch>
          <a:fillRect/>
        </a:stretch>
      </xdr:blipFill>
      <xdr:spPr>
        <a:xfrm>
          <a:off x="12587799" y="508007"/>
          <a:ext cx="144000" cy="144000"/>
        </a:xfrm>
        <a:prstGeom prst="rect">
          <a:avLst/>
        </a:prstGeom>
      </xdr:spPr>
    </xdr:pic>
    <xdr:clientData/>
  </xdr:twoCellAnchor>
  <xdr:twoCellAnchor editAs="oneCell">
    <xdr:from>
      <xdr:col>17</xdr:col>
      <xdr:colOff>404265</xdr:colOff>
      <xdr:row>1</xdr:row>
      <xdr:rowOff>101600</xdr:rowOff>
    </xdr:from>
    <xdr:to>
      <xdr:col>17</xdr:col>
      <xdr:colOff>548265</xdr:colOff>
      <xdr:row>1</xdr:row>
      <xdr:rowOff>245600</xdr:rowOff>
    </xdr:to>
    <xdr:pic>
      <xdr:nvPicPr>
        <xdr:cNvPr id="17" name="Image 16"/>
        <xdr:cNvPicPr>
          <a:picLocks noChangeAspect="1"/>
        </xdr:cNvPicPr>
      </xdr:nvPicPr>
      <xdr:blipFill>
        <a:blip xmlns:r="http://schemas.openxmlformats.org/officeDocument/2006/relationships" r:embed="rId4"/>
        <a:stretch>
          <a:fillRect/>
        </a:stretch>
      </xdr:blipFill>
      <xdr:spPr>
        <a:xfrm>
          <a:off x="12587798" y="330200"/>
          <a:ext cx="144000" cy="144000"/>
        </a:xfrm>
        <a:prstGeom prst="rect">
          <a:avLst/>
        </a:prstGeom>
      </xdr:spPr>
    </xdr:pic>
    <xdr:clientData/>
  </xdr:twoCellAnchor>
  <xdr:twoCellAnchor>
    <xdr:from>
      <xdr:col>27</xdr:col>
      <xdr:colOff>478374</xdr:colOff>
      <xdr:row>0</xdr:row>
      <xdr:rowOff>31750</xdr:rowOff>
    </xdr:from>
    <xdr:to>
      <xdr:col>29</xdr:col>
      <xdr:colOff>25382</xdr:colOff>
      <xdr:row>1</xdr:row>
      <xdr:rowOff>497416</xdr:rowOff>
    </xdr:to>
    <xdr:sp macro="" textlink="">
      <xdr:nvSpPr>
        <xdr:cNvPr id="18" name="ZoneTexte 17"/>
        <xdr:cNvSpPr txBox="1"/>
      </xdr:nvSpPr>
      <xdr:spPr>
        <a:xfrm>
          <a:off x="19943241" y="31750"/>
          <a:ext cx="1807608" cy="694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lang="fr-FR" sz="800" b="0" i="0">
              <a:latin typeface="Helvetica Neue Thin"/>
              <a:cs typeface="Helvetica Neue Thin"/>
            </a:rPr>
            <a:t>facebook.com/defi.litqc</a:t>
          </a:r>
        </a:p>
        <a:p>
          <a:pPr>
            <a:lnSpc>
              <a:spcPct val="150000"/>
            </a:lnSpc>
          </a:pPr>
          <a:r>
            <a:rPr lang="fr-FR" sz="800" b="0" i="0">
              <a:latin typeface="Helvetica Neue Thin"/>
              <a:cs typeface="Helvetica Neue Thin"/>
            </a:rPr>
            <a:t>goodreads.com/group/show/141352</a:t>
          </a:r>
        </a:p>
        <a:p>
          <a:pPr>
            <a:lnSpc>
              <a:spcPct val="150000"/>
            </a:lnSpc>
          </a:pPr>
          <a:r>
            <a:rPr lang="fr-FR" sz="800" b="0" i="0">
              <a:latin typeface="Helvetica Neue Thin"/>
              <a:cs typeface="Helvetica Neue Thin"/>
            </a:rPr>
            <a:t>twitter.com/defi_litqc</a:t>
          </a:r>
        </a:p>
      </xdr:txBody>
    </xdr:sp>
    <xdr:clientData/>
  </xdr:twoCellAnchor>
  <xdr:twoCellAnchor editAs="oneCell">
    <xdr:from>
      <xdr:col>27</xdr:col>
      <xdr:colOff>376768</xdr:colOff>
      <xdr:row>0</xdr:row>
      <xdr:rowOff>158755</xdr:rowOff>
    </xdr:from>
    <xdr:to>
      <xdr:col>27</xdr:col>
      <xdr:colOff>520767</xdr:colOff>
      <xdr:row>1</xdr:row>
      <xdr:rowOff>74154</xdr:rowOff>
    </xdr:to>
    <xdr:pic>
      <xdr:nvPicPr>
        <xdr:cNvPr id="19" name="Image 18"/>
        <xdr:cNvPicPr>
          <a:picLocks noChangeAspect="1"/>
        </xdr:cNvPicPr>
      </xdr:nvPicPr>
      <xdr:blipFill>
        <a:blip xmlns:r="http://schemas.openxmlformats.org/officeDocument/2006/relationships" r:embed="rId2"/>
        <a:stretch>
          <a:fillRect/>
        </a:stretch>
      </xdr:blipFill>
      <xdr:spPr>
        <a:xfrm>
          <a:off x="19841635" y="158755"/>
          <a:ext cx="143999" cy="143999"/>
        </a:xfrm>
        <a:prstGeom prst="rect">
          <a:avLst/>
        </a:prstGeom>
      </xdr:spPr>
    </xdr:pic>
    <xdr:clientData/>
  </xdr:twoCellAnchor>
  <xdr:twoCellAnchor editAs="oneCell">
    <xdr:from>
      <xdr:col>27</xdr:col>
      <xdr:colOff>376749</xdr:colOff>
      <xdr:row>1</xdr:row>
      <xdr:rowOff>285757</xdr:rowOff>
    </xdr:from>
    <xdr:to>
      <xdr:col>27</xdr:col>
      <xdr:colOff>520749</xdr:colOff>
      <xdr:row>1</xdr:row>
      <xdr:rowOff>429757</xdr:rowOff>
    </xdr:to>
    <xdr:pic>
      <xdr:nvPicPr>
        <xdr:cNvPr id="20" name="Image 19"/>
        <xdr:cNvPicPr>
          <a:picLocks noChangeAspect="1"/>
        </xdr:cNvPicPr>
      </xdr:nvPicPr>
      <xdr:blipFill>
        <a:blip xmlns:r="http://schemas.openxmlformats.org/officeDocument/2006/relationships" r:embed="rId3"/>
        <a:stretch>
          <a:fillRect/>
        </a:stretch>
      </xdr:blipFill>
      <xdr:spPr>
        <a:xfrm>
          <a:off x="19841616" y="514357"/>
          <a:ext cx="144000" cy="144000"/>
        </a:xfrm>
        <a:prstGeom prst="rect">
          <a:avLst/>
        </a:prstGeom>
      </xdr:spPr>
    </xdr:pic>
    <xdr:clientData/>
  </xdr:twoCellAnchor>
  <xdr:twoCellAnchor editAs="oneCell">
    <xdr:from>
      <xdr:col>27</xdr:col>
      <xdr:colOff>376748</xdr:colOff>
      <xdr:row>1</xdr:row>
      <xdr:rowOff>107950</xdr:rowOff>
    </xdr:from>
    <xdr:to>
      <xdr:col>27</xdr:col>
      <xdr:colOff>520748</xdr:colOff>
      <xdr:row>1</xdr:row>
      <xdr:rowOff>251950</xdr:rowOff>
    </xdr:to>
    <xdr:pic>
      <xdr:nvPicPr>
        <xdr:cNvPr id="21" name="Image 20"/>
        <xdr:cNvPicPr>
          <a:picLocks noChangeAspect="1"/>
        </xdr:cNvPicPr>
      </xdr:nvPicPr>
      <xdr:blipFill>
        <a:blip xmlns:r="http://schemas.openxmlformats.org/officeDocument/2006/relationships" r:embed="rId4"/>
        <a:stretch>
          <a:fillRect/>
        </a:stretch>
      </xdr:blipFill>
      <xdr:spPr>
        <a:xfrm>
          <a:off x="19841615" y="336550"/>
          <a:ext cx="144000" cy="14400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showRowColHeaders="0" tabSelected="1" showRuler="0" topLeftCell="A14" zoomScale="150" zoomScaleNormal="150" zoomScalePageLayoutView="150" workbookViewId="0">
      <selection activeCell="H42" sqref="H42"/>
    </sheetView>
  </sheetViews>
  <sheetFormatPr baseColWidth="10" defaultRowHeight="16" x14ac:dyDescent="0"/>
  <cols>
    <col min="1" max="1" width="1.5" style="1" customWidth="1"/>
    <col min="2" max="2" width="14.1640625" style="1" customWidth="1"/>
    <col min="3" max="3" width="27.33203125" style="1" customWidth="1"/>
    <col min="4" max="5" width="2.33203125" style="6" customWidth="1"/>
    <col min="6" max="6" width="1.5" style="1" customWidth="1"/>
    <col min="7" max="7" width="14.1640625" style="1" customWidth="1"/>
    <col min="8" max="8" width="27.33203125" style="1" customWidth="1"/>
    <col min="9" max="9" width="2.33203125" style="6" customWidth="1"/>
    <col min="10" max="10" width="2.33203125" style="19" customWidth="1"/>
    <col min="11" max="11" width="1.5" style="1" customWidth="1"/>
    <col min="12" max="12" width="14.1640625" style="1" customWidth="1"/>
    <col min="13" max="13" width="27.33203125" style="1" customWidth="1"/>
    <col min="14" max="15" width="2.33203125" style="6" customWidth="1"/>
    <col min="16" max="16" width="2.33203125" style="1" customWidth="1"/>
    <col min="17" max="17" width="14.1640625" style="1" customWidth="1"/>
    <col min="18" max="18" width="27.33203125" style="1" customWidth="1"/>
    <col min="19" max="19" width="2.33203125" style="6" customWidth="1"/>
    <col min="20" max="21" width="1.5" style="1" customWidth="1"/>
    <col min="22" max="22" width="14.1640625" style="1" customWidth="1"/>
    <col min="23" max="23" width="27.33203125" style="1" customWidth="1"/>
    <col min="24" max="25" width="2.33203125" style="6" customWidth="1"/>
    <col min="26" max="26" width="2.33203125" style="1" customWidth="1"/>
    <col min="27" max="27" width="14.1640625" style="1" customWidth="1"/>
    <col min="28" max="28" width="27.33203125" style="1" customWidth="1"/>
    <col min="29" max="29" width="2.33203125" style="6" customWidth="1"/>
    <col min="30" max="30" width="1.5" style="1" customWidth="1"/>
    <col min="31" max="16384" width="10.83203125" style="1"/>
  </cols>
  <sheetData>
    <row r="1" spans="1:30" s="3" customFormat="1" ht="18" customHeight="1">
      <c r="A1" s="51" t="s">
        <v>122</v>
      </c>
      <c r="B1" s="52"/>
      <c r="C1" s="52"/>
      <c r="D1" s="52"/>
      <c r="E1" s="52"/>
      <c r="F1" s="52"/>
      <c r="G1" s="52"/>
      <c r="H1" s="52"/>
      <c r="I1" s="52"/>
      <c r="J1" s="52"/>
      <c r="K1" s="51" t="s">
        <v>122</v>
      </c>
      <c r="L1" s="52"/>
      <c r="M1" s="52"/>
      <c r="N1" s="52"/>
      <c r="O1" s="52"/>
      <c r="P1" s="52"/>
      <c r="Q1" s="52"/>
      <c r="R1" s="52"/>
      <c r="S1" s="52"/>
      <c r="T1" s="46"/>
      <c r="U1" s="51" t="s">
        <v>122</v>
      </c>
      <c r="V1" s="52"/>
      <c r="W1" s="52"/>
      <c r="X1" s="52"/>
      <c r="Y1" s="52"/>
      <c r="Z1" s="52"/>
      <c r="AA1" s="52"/>
      <c r="AB1" s="52"/>
      <c r="AC1" s="52"/>
      <c r="AD1" s="46"/>
    </row>
    <row r="2" spans="1:30" s="17" customFormat="1" ht="46" customHeight="1">
      <c r="A2" s="52"/>
      <c r="B2" s="52"/>
      <c r="C2" s="52"/>
      <c r="D2" s="52"/>
      <c r="E2" s="52"/>
      <c r="F2" s="52"/>
      <c r="G2" s="52"/>
      <c r="H2" s="52"/>
      <c r="I2" s="52"/>
      <c r="J2" s="52"/>
      <c r="K2" s="52"/>
      <c r="L2" s="52"/>
      <c r="M2" s="52"/>
      <c r="N2" s="52"/>
      <c r="O2" s="52"/>
      <c r="P2" s="52"/>
      <c r="Q2" s="52"/>
      <c r="R2" s="52"/>
      <c r="S2" s="52"/>
      <c r="T2" s="47"/>
      <c r="U2" s="52"/>
      <c r="V2" s="52"/>
      <c r="W2" s="52"/>
      <c r="X2" s="52"/>
      <c r="Y2" s="52"/>
      <c r="Z2" s="52"/>
      <c r="AA2" s="52"/>
      <c r="AB2" s="52"/>
      <c r="AC2" s="52"/>
      <c r="AD2" s="47"/>
    </row>
    <row r="3" spans="1:30" s="17" customFormat="1" ht="7" customHeight="1">
      <c r="A3" s="28"/>
      <c r="B3" s="28"/>
      <c r="C3" s="28"/>
      <c r="D3" s="29"/>
      <c r="E3" s="29"/>
      <c r="F3" s="28"/>
      <c r="G3" s="28"/>
      <c r="H3" s="28"/>
      <c r="I3" s="29"/>
      <c r="J3" s="30"/>
      <c r="K3" s="28"/>
      <c r="L3" s="28"/>
      <c r="M3" s="28"/>
      <c r="N3" s="29"/>
      <c r="O3" s="29"/>
      <c r="P3" s="28"/>
      <c r="Q3" s="28"/>
      <c r="R3" s="28"/>
      <c r="S3" s="29"/>
      <c r="T3" s="47"/>
      <c r="U3" s="28"/>
      <c r="V3" s="28"/>
      <c r="W3" s="28"/>
      <c r="X3" s="29"/>
      <c r="Y3" s="29"/>
      <c r="Z3" s="28"/>
      <c r="AA3" s="28"/>
      <c r="AB3" s="28"/>
      <c r="AC3" s="29"/>
      <c r="AD3" s="47"/>
    </row>
    <row r="4" spans="1:30" s="4" customFormat="1" ht="13" customHeight="1">
      <c r="A4" s="53" t="s">
        <v>127</v>
      </c>
      <c r="B4" s="54"/>
      <c r="C4" s="54"/>
      <c r="D4" s="54"/>
      <c r="E4" s="54"/>
      <c r="F4" s="54"/>
      <c r="G4" s="54"/>
      <c r="H4" s="54"/>
      <c r="I4" s="55"/>
      <c r="J4" s="31"/>
      <c r="K4" s="53" t="s">
        <v>127</v>
      </c>
      <c r="L4" s="54"/>
      <c r="M4" s="54"/>
      <c r="N4" s="54"/>
      <c r="O4" s="54"/>
      <c r="P4" s="54"/>
      <c r="Q4" s="54"/>
      <c r="R4" s="54"/>
      <c r="S4" s="55"/>
      <c r="T4" s="25"/>
      <c r="U4" s="53" t="s">
        <v>127</v>
      </c>
      <c r="V4" s="54"/>
      <c r="W4" s="54"/>
      <c r="X4" s="54"/>
      <c r="Y4" s="54"/>
      <c r="Z4" s="54"/>
      <c r="AA4" s="54"/>
      <c r="AB4" s="54"/>
      <c r="AC4" s="55"/>
      <c r="AD4" s="25"/>
    </row>
    <row r="5" spans="1:30" s="4" customFormat="1" ht="34" customHeight="1">
      <c r="A5" s="56"/>
      <c r="B5" s="57"/>
      <c r="C5" s="57"/>
      <c r="D5" s="57"/>
      <c r="E5" s="57"/>
      <c r="F5" s="57"/>
      <c r="G5" s="57"/>
      <c r="H5" s="57"/>
      <c r="I5" s="58"/>
      <c r="J5" s="31"/>
      <c r="K5" s="56"/>
      <c r="L5" s="57"/>
      <c r="M5" s="57"/>
      <c r="N5" s="57"/>
      <c r="O5" s="57"/>
      <c r="P5" s="57"/>
      <c r="Q5" s="57"/>
      <c r="R5" s="57"/>
      <c r="S5" s="58"/>
      <c r="T5" s="25"/>
      <c r="U5" s="56"/>
      <c r="V5" s="57"/>
      <c r="W5" s="57"/>
      <c r="X5" s="57"/>
      <c r="Y5" s="57"/>
      <c r="Z5" s="57"/>
      <c r="AA5" s="57"/>
      <c r="AB5" s="57"/>
      <c r="AC5" s="58"/>
      <c r="AD5" s="25"/>
    </row>
    <row r="6" spans="1:30" s="2" customFormat="1" ht="13">
      <c r="A6" s="25"/>
      <c r="B6" s="25"/>
      <c r="C6" s="25"/>
      <c r="D6" s="26"/>
      <c r="E6" s="26"/>
      <c r="F6" s="25"/>
      <c r="G6" s="25"/>
      <c r="H6" s="25"/>
      <c r="I6" s="26"/>
      <c r="J6" s="27"/>
      <c r="K6" s="25"/>
      <c r="L6" s="25"/>
      <c r="M6" s="25"/>
      <c r="N6" s="26"/>
      <c r="O6" s="26"/>
      <c r="P6" s="25"/>
      <c r="Q6" s="25"/>
      <c r="R6" s="25"/>
      <c r="S6" s="26"/>
      <c r="T6" s="25"/>
      <c r="U6" s="25"/>
      <c r="V6" s="25"/>
      <c r="W6" s="25"/>
      <c r="X6" s="26"/>
      <c r="Y6" s="26"/>
      <c r="Z6" s="25"/>
      <c r="AA6" s="25"/>
      <c r="AB6" s="25"/>
      <c r="AC6" s="26"/>
      <c r="AD6" s="25"/>
    </row>
    <row r="7" spans="1:30" s="5" customFormat="1" ht="12">
      <c r="A7" s="13" t="s">
        <v>91</v>
      </c>
      <c r="B7" s="9"/>
      <c r="C7" s="9"/>
      <c r="D7" s="11"/>
      <c r="E7" s="11"/>
      <c r="F7" s="9"/>
      <c r="G7" s="9"/>
      <c r="H7" s="9"/>
      <c r="I7" s="11"/>
      <c r="J7" s="32"/>
      <c r="K7" s="13" t="s">
        <v>92</v>
      </c>
      <c r="L7" s="13"/>
      <c r="M7" s="14"/>
      <c r="N7" s="11" t="s">
        <v>95</v>
      </c>
      <c r="O7" s="8"/>
      <c r="P7" s="13" t="s">
        <v>93</v>
      </c>
      <c r="Q7" s="15"/>
      <c r="R7" s="15"/>
      <c r="S7" s="11" t="s">
        <v>95</v>
      </c>
      <c r="T7" s="38"/>
      <c r="U7" s="13" t="s">
        <v>123</v>
      </c>
      <c r="V7" s="13"/>
      <c r="W7" s="14"/>
      <c r="X7" s="11" t="s">
        <v>95</v>
      </c>
      <c r="Y7" s="11"/>
      <c r="Z7" s="13"/>
      <c r="AA7" s="15"/>
      <c r="AB7" s="15"/>
      <c r="AC7" s="11" t="s">
        <v>95</v>
      </c>
      <c r="AD7" s="38"/>
    </row>
    <row r="8" spans="1:30" s="5" customFormat="1" ht="12">
      <c r="A8" s="38"/>
      <c r="B8" s="38"/>
      <c r="C8" s="38"/>
      <c r="D8" s="42"/>
      <c r="E8" s="42"/>
      <c r="F8" s="38"/>
      <c r="G8" s="38"/>
      <c r="H8" s="38"/>
      <c r="I8" s="42"/>
      <c r="J8" s="32"/>
      <c r="K8" s="38"/>
      <c r="L8" s="42" t="s">
        <v>47</v>
      </c>
      <c r="M8" s="21"/>
      <c r="N8" s="8">
        <f>IF(M8="",0,3)</f>
        <v>0</v>
      </c>
      <c r="O8" s="42"/>
      <c r="P8" s="38"/>
      <c r="Q8" s="45">
        <v>2015</v>
      </c>
      <c r="R8" s="21"/>
      <c r="S8" s="8">
        <f>IF(R8="",0,3)</f>
        <v>0</v>
      </c>
      <c r="T8" s="38"/>
      <c r="U8" s="38" t="s">
        <v>124</v>
      </c>
      <c r="V8" s="42"/>
      <c r="W8" s="49"/>
      <c r="X8" s="32"/>
      <c r="Y8" s="32"/>
      <c r="Z8" s="36"/>
      <c r="AA8" s="50"/>
      <c r="AB8" s="49"/>
      <c r="AC8" s="32"/>
      <c r="AD8" s="38"/>
    </row>
    <row r="9" spans="1:30" s="16" customFormat="1" ht="12">
      <c r="A9" s="13" t="s">
        <v>0</v>
      </c>
      <c r="B9" s="13"/>
      <c r="C9" s="14"/>
      <c r="D9" s="11" t="s">
        <v>95</v>
      </c>
      <c r="E9" s="43"/>
      <c r="F9" s="13" t="s">
        <v>6</v>
      </c>
      <c r="G9" s="15"/>
      <c r="H9" s="15"/>
      <c r="I9" s="11" t="s">
        <v>95</v>
      </c>
      <c r="J9" s="33"/>
      <c r="K9" s="38"/>
      <c r="L9" s="42" t="s">
        <v>48</v>
      </c>
      <c r="M9" s="21"/>
      <c r="N9" s="8">
        <f t="shared" ref="N9:N33" si="0">IF(M9="",0,3)</f>
        <v>0</v>
      </c>
      <c r="O9" s="43"/>
      <c r="P9" s="38"/>
      <c r="Q9" s="42">
        <v>2014</v>
      </c>
      <c r="R9" s="21"/>
      <c r="S9" s="8">
        <f t="shared" ref="S9:S35" si="1">IF(R9="",0,3)</f>
        <v>0</v>
      </c>
      <c r="T9" s="39"/>
      <c r="U9" s="38"/>
      <c r="V9" s="42"/>
      <c r="W9" s="49"/>
      <c r="X9" s="32"/>
      <c r="Y9" s="34"/>
      <c r="Z9" s="36"/>
      <c r="AA9" s="32"/>
      <c r="AB9" s="49"/>
      <c r="AC9" s="32"/>
      <c r="AD9" s="39"/>
    </row>
    <row r="10" spans="1:30" s="5" customFormat="1" ht="12">
      <c r="A10" s="38"/>
      <c r="B10" s="38" t="s">
        <v>1</v>
      </c>
      <c r="C10" s="21"/>
      <c r="D10" s="8">
        <f>IF(C10="",0,3)</f>
        <v>0</v>
      </c>
      <c r="E10" s="42"/>
      <c r="F10" s="38"/>
      <c r="G10" s="38" t="s">
        <v>7</v>
      </c>
      <c r="H10" s="21"/>
      <c r="I10" s="8">
        <f>IF(H10="",0,3)</f>
        <v>0</v>
      </c>
      <c r="J10" s="32"/>
      <c r="K10" s="38"/>
      <c r="L10" s="42" t="s">
        <v>49</v>
      </c>
      <c r="M10" s="21"/>
      <c r="N10" s="8">
        <f t="shared" si="0"/>
        <v>0</v>
      </c>
      <c r="O10" s="42"/>
      <c r="P10" s="38"/>
      <c r="Q10" s="42">
        <v>2013</v>
      </c>
      <c r="R10" s="21"/>
      <c r="S10" s="8">
        <f t="shared" si="1"/>
        <v>0</v>
      </c>
      <c r="T10" s="38"/>
      <c r="U10" s="38"/>
      <c r="V10" s="42"/>
      <c r="W10" s="21"/>
      <c r="X10" s="8">
        <f>IF(W10="",0,1)</f>
        <v>0</v>
      </c>
      <c r="Y10" s="42"/>
      <c r="Z10" s="38"/>
      <c r="AA10" s="42"/>
      <c r="AB10" s="21"/>
      <c r="AC10" s="8">
        <f>IF(AB10="",0,1)</f>
        <v>0</v>
      </c>
      <c r="AD10" s="38"/>
    </row>
    <row r="11" spans="1:30" s="5" customFormat="1" ht="12">
      <c r="A11" s="38"/>
      <c r="B11" s="38" t="s">
        <v>2</v>
      </c>
      <c r="C11" s="21"/>
      <c r="D11" s="8">
        <f t="shared" ref="D11:D15" si="2">IF(C11="",0,3)</f>
        <v>0</v>
      </c>
      <c r="E11" s="42"/>
      <c r="F11" s="38"/>
      <c r="G11" s="38" t="s">
        <v>8</v>
      </c>
      <c r="H11" s="21"/>
      <c r="I11" s="8">
        <f t="shared" ref="I11:I13" si="3">IF(H11="",0,3)</f>
        <v>0</v>
      </c>
      <c r="J11" s="32"/>
      <c r="K11" s="38"/>
      <c r="L11" s="42" t="s">
        <v>50</v>
      </c>
      <c r="M11" s="21"/>
      <c r="N11" s="8">
        <f t="shared" si="0"/>
        <v>0</v>
      </c>
      <c r="O11" s="42"/>
      <c r="P11" s="38"/>
      <c r="Q11" s="45">
        <v>2012</v>
      </c>
      <c r="R11" s="21"/>
      <c r="S11" s="8">
        <f t="shared" si="1"/>
        <v>0</v>
      </c>
      <c r="T11" s="38"/>
      <c r="U11" s="38"/>
      <c r="V11" s="42"/>
      <c r="W11" s="21"/>
      <c r="X11" s="8">
        <f t="shared" ref="X11:X52" si="4">IF(W11="",0,1)</f>
        <v>0</v>
      </c>
      <c r="Y11" s="42"/>
      <c r="Z11" s="38"/>
      <c r="AA11" s="45"/>
      <c r="AB11" s="21"/>
      <c r="AC11" s="8">
        <f t="shared" ref="AC11:AC52" si="5">IF(AB11="",0,1)</f>
        <v>0</v>
      </c>
      <c r="AD11" s="38"/>
    </row>
    <row r="12" spans="1:30" s="5" customFormat="1" ht="12">
      <c r="A12" s="38"/>
      <c r="B12" s="38" t="s">
        <v>0</v>
      </c>
      <c r="C12" s="21"/>
      <c r="D12" s="8">
        <f t="shared" si="2"/>
        <v>0</v>
      </c>
      <c r="E12" s="42"/>
      <c r="F12" s="38"/>
      <c r="G12" s="38" t="s">
        <v>9</v>
      </c>
      <c r="H12" s="21"/>
      <c r="I12" s="8">
        <f t="shared" si="3"/>
        <v>0</v>
      </c>
      <c r="J12" s="32"/>
      <c r="K12" s="38"/>
      <c r="L12" s="42" t="s">
        <v>51</v>
      </c>
      <c r="M12" s="22"/>
      <c r="N12" s="8">
        <f t="shared" si="0"/>
        <v>0</v>
      </c>
      <c r="O12" s="42"/>
      <c r="P12" s="44"/>
      <c r="Q12" s="42">
        <v>2011</v>
      </c>
      <c r="R12" s="21"/>
      <c r="S12" s="8">
        <f t="shared" si="1"/>
        <v>0</v>
      </c>
      <c r="T12" s="38"/>
      <c r="U12" s="38"/>
      <c r="V12" s="42"/>
      <c r="W12" s="22"/>
      <c r="X12" s="8">
        <f t="shared" si="4"/>
        <v>0</v>
      </c>
      <c r="Y12" s="42"/>
      <c r="Z12" s="44"/>
      <c r="AA12" s="42"/>
      <c r="AB12" s="21"/>
      <c r="AC12" s="8">
        <f t="shared" si="5"/>
        <v>0</v>
      </c>
      <c r="AD12" s="38"/>
    </row>
    <row r="13" spans="1:30" s="5" customFormat="1" ht="12">
      <c r="A13" s="38"/>
      <c r="B13" s="38" t="s">
        <v>3</v>
      </c>
      <c r="C13" s="21"/>
      <c r="D13" s="8">
        <f t="shared" si="2"/>
        <v>0</v>
      </c>
      <c r="E13" s="42"/>
      <c r="F13" s="38"/>
      <c r="G13" s="38" t="s">
        <v>10</v>
      </c>
      <c r="H13" s="21"/>
      <c r="I13" s="8">
        <f t="shared" si="3"/>
        <v>0</v>
      </c>
      <c r="J13" s="32"/>
      <c r="K13" s="38"/>
      <c r="L13" s="42" t="s">
        <v>52</v>
      </c>
      <c r="M13" s="22"/>
      <c r="N13" s="8">
        <f t="shared" si="0"/>
        <v>0</v>
      </c>
      <c r="O13" s="42"/>
      <c r="P13" s="38"/>
      <c r="Q13" s="42">
        <v>2010</v>
      </c>
      <c r="R13" s="21"/>
      <c r="S13" s="8">
        <f t="shared" si="1"/>
        <v>0</v>
      </c>
      <c r="T13" s="38"/>
      <c r="U13" s="38"/>
      <c r="V13" s="42"/>
      <c r="W13" s="22"/>
      <c r="X13" s="8">
        <f t="shared" si="4"/>
        <v>0</v>
      </c>
      <c r="Y13" s="42"/>
      <c r="Z13" s="38"/>
      <c r="AA13" s="42"/>
      <c r="AB13" s="21"/>
      <c r="AC13" s="8">
        <f t="shared" si="5"/>
        <v>0</v>
      </c>
      <c r="AD13" s="38"/>
    </row>
    <row r="14" spans="1:30" s="5" customFormat="1" ht="12">
      <c r="A14" s="38"/>
      <c r="B14" s="38" t="s">
        <v>4</v>
      </c>
      <c r="C14" s="22"/>
      <c r="D14" s="8">
        <f t="shared" si="2"/>
        <v>0</v>
      </c>
      <c r="E14" s="42"/>
      <c r="F14" s="44"/>
      <c r="G14" s="40" t="s">
        <v>16</v>
      </c>
      <c r="H14" s="38"/>
      <c r="I14" s="7">
        <f>IF(OR(I10=0,I11=0,I12=0,I13=0),0,5)</f>
        <v>0</v>
      </c>
      <c r="J14" s="32"/>
      <c r="K14" s="38"/>
      <c r="L14" s="42" t="s">
        <v>53</v>
      </c>
      <c r="M14" s="21"/>
      <c r="N14" s="8">
        <f t="shared" si="0"/>
        <v>0</v>
      </c>
      <c r="O14" s="42"/>
      <c r="P14" s="39"/>
      <c r="Q14" s="45">
        <v>2009</v>
      </c>
      <c r="R14" s="21"/>
      <c r="S14" s="8">
        <f t="shared" si="1"/>
        <v>0</v>
      </c>
      <c r="T14" s="38"/>
      <c r="U14" s="38"/>
      <c r="V14" s="42"/>
      <c r="W14" s="21"/>
      <c r="X14" s="8">
        <f t="shared" si="4"/>
        <v>0</v>
      </c>
      <c r="Y14" s="42"/>
      <c r="Z14" s="39"/>
      <c r="AA14" s="45"/>
      <c r="AB14" s="21"/>
      <c r="AC14" s="8">
        <f t="shared" si="5"/>
        <v>0</v>
      </c>
      <c r="AD14" s="38"/>
    </row>
    <row r="15" spans="1:30" s="5" customFormat="1" ht="12">
      <c r="A15" s="38"/>
      <c r="B15" s="38" t="s">
        <v>5</v>
      </c>
      <c r="C15" s="22"/>
      <c r="D15" s="8">
        <f t="shared" si="2"/>
        <v>0</v>
      </c>
      <c r="E15" s="42"/>
      <c r="F15" s="38"/>
      <c r="G15" s="38"/>
      <c r="H15" s="38"/>
      <c r="I15" s="8"/>
      <c r="J15" s="32"/>
      <c r="K15" s="38"/>
      <c r="L15" s="42" t="s">
        <v>54</v>
      </c>
      <c r="M15" s="24"/>
      <c r="N15" s="8">
        <f t="shared" si="0"/>
        <v>0</v>
      </c>
      <c r="O15" s="42"/>
      <c r="P15" s="38"/>
      <c r="Q15" s="42">
        <v>2008</v>
      </c>
      <c r="R15" s="21"/>
      <c r="S15" s="8">
        <f t="shared" si="1"/>
        <v>0</v>
      </c>
      <c r="T15" s="38"/>
      <c r="U15" s="38"/>
      <c r="V15" s="42"/>
      <c r="W15" s="24"/>
      <c r="X15" s="8">
        <f t="shared" si="4"/>
        <v>0</v>
      </c>
      <c r="Y15" s="42"/>
      <c r="Z15" s="38"/>
      <c r="AA15" s="42"/>
      <c r="AB15" s="21"/>
      <c r="AC15" s="8">
        <f t="shared" si="5"/>
        <v>0</v>
      </c>
      <c r="AD15" s="38"/>
    </row>
    <row r="16" spans="1:30" s="5" customFormat="1" ht="12">
      <c r="A16" s="38"/>
      <c r="B16" s="40" t="s">
        <v>16</v>
      </c>
      <c r="C16" s="41"/>
      <c r="D16" s="7">
        <f>IF(OR(D10=0,D11=0,D12=0,D13=0,D14=0,D15=0),0,5)</f>
        <v>0</v>
      </c>
      <c r="E16" s="32"/>
      <c r="F16" s="13" t="s">
        <v>17</v>
      </c>
      <c r="G16" s="15"/>
      <c r="H16" s="15"/>
      <c r="I16" s="11" t="s">
        <v>95</v>
      </c>
      <c r="J16" s="33"/>
      <c r="K16" s="39"/>
      <c r="L16" s="42" t="s">
        <v>55</v>
      </c>
      <c r="M16" s="21"/>
      <c r="N16" s="8">
        <f t="shared" si="0"/>
        <v>0</v>
      </c>
      <c r="O16" s="32"/>
      <c r="P16" s="38"/>
      <c r="Q16" s="42">
        <v>2007</v>
      </c>
      <c r="R16" s="21"/>
      <c r="S16" s="8">
        <f t="shared" si="1"/>
        <v>0</v>
      </c>
      <c r="T16" s="38"/>
      <c r="U16" s="39"/>
      <c r="V16" s="42"/>
      <c r="W16" s="21"/>
      <c r="X16" s="8">
        <f t="shared" si="4"/>
        <v>0</v>
      </c>
      <c r="Y16" s="32"/>
      <c r="Z16" s="38"/>
      <c r="AA16" s="42"/>
      <c r="AB16" s="21"/>
      <c r="AC16" s="8">
        <f t="shared" si="5"/>
        <v>0</v>
      </c>
      <c r="AD16" s="38"/>
    </row>
    <row r="17" spans="1:30" s="5" customFormat="1" ht="12">
      <c r="A17" s="38"/>
      <c r="B17" s="38"/>
      <c r="C17" s="38"/>
      <c r="D17" s="8"/>
      <c r="E17" s="42"/>
      <c r="F17" s="38"/>
      <c r="G17" s="38" t="s">
        <v>18</v>
      </c>
      <c r="H17" s="21"/>
      <c r="I17" s="8">
        <f>IF(H17="",0,3)</f>
        <v>0</v>
      </c>
      <c r="J17" s="32"/>
      <c r="K17" s="38"/>
      <c r="L17" s="42" t="s">
        <v>56</v>
      </c>
      <c r="M17" s="21"/>
      <c r="N17" s="8">
        <f t="shared" si="0"/>
        <v>0</v>
      </c>
      <c r="O17" s="42"/>
      <c r="P17" s="38"/>
      <c r="Q17" s="45">
        <v>2006</v>
      </c>
      <c r="R17" s="21"/>
      <c r="S17" s="8">
        <f t="shared" si="1"/>
        <v>0</v>
      </c>
      <c r="T17" s="38"/>
      <c r="U17" s="38"/>
      <c r="V17" s="42"/>
      <c r="W17" s="21"/>
      <c r="X17" s="8">
        <f t="shared" si="4"/>
        <v>0</v>
      </c>
      <c r="Y17" s="42"/>
      <c r="Z17" s="38"/>
      <c r="AA17" s="45"/>
      <c r="AB17" s="21"/>
      <c r="AC17" s="8">
        <f t="shared" si="5"/>
        <v>0</v>
      </c>
      <c r="AD17" s="38"/>
    </row>
    <row r="18" spans="1:30" s="5" customFormat="1" ht="12">
      <c r="A18" s="13" t="s">
        <v>11</v>
      </c>
      <c r="B18" s="13"/>
      <c r="C18" s="14"/>
      <c r="D18" s="11" t="s">
        <v>95</v>
      </c>
      <c r="E18" s="42"/>
      <c r="F18" s="38"/>
      <c r="G18" s="38" t="s">
        <v>119</v>
      </c>
      <c r="H18" s="21"/>
      <c r="I18" s="8">
        <f t="shared" ref="I18:I21" si="6">IF(H18="",0,3)</f>
        <v>0</v>
      </c>
      <c r="J18" s="32"/>
      <c r="K18" s="38"/>
      <c r="L18" s="42" t="s">
        <v>57</v>
      </c>
      <c r="M18" s="21"/>
      <c r="N18" s="8">
        <f t="shared" si="0"/>
        <v>0</v>
      </c>
      <c r="O18" s="42"/>
      <c r="P18" s="38"/>
      <c r="Q18" s="42">
        <v>2005</v>
      </c>
      <c r="R18" s="21"/>
      <c r="S18" s="8">
        <f t="shared" si="1"/>
        <v>0</v>
      </c>
      <c r="T18" s="38"/>
      <c r="U18" s="38"/>
      <c r="V18" s="42"/>
      <c r="W18" s="21"/>
      <c r="X18" s="8">
        <f t="shared" si="4"/>
        <v>0</v>
      </c>
      <c r="Y18" s="42"/>
      <c r="Z18" s="38"/>
      <c r="AA18" s="42"/>
      <c r="AB18" s="21"/>
      <c r="AC18" s="8">
        <f t="shared" si="5"/>
        <v>0</v>
      </c>
      <c r="AD18" s="38"/>
    </row>
    <row r="19" spans="1:30" s="5" customFormat="1" ht="12">
      <c r="A19" s="38"/>
      <c r="B19" s="38" t="s">
        <v>12</v>
      </c>
      <c r="C19" s="21"/>
      <c r="D19" s="8">
        <f>IF(C19="",0,3)</f>
        <v>0</v>
      </c>
      <c r="E19" s="42"/>
      <c r="F19" s="38"/>
      <c r="G19" s="38" t="s">
        <v>19</v>
      </c>
      <c r="H19" s="21"/>
      <c r="I19" s="8">
        <f t="shared" si="6"/>
        <v>0</v>
      </c>
      <c r="J19" s="32"/>
      <c r="K19" s="38"/>
      <c r="L19" s="42" t="s">
        <v>58</v>
      </c>
      <c r="M19" s="21"/>
      <c r="N19" s="8">
        <f t="shared" si="0"/>
        <v>0</v>
      </c>
      <c r="O19" s="42"/>
      <c r="P19" s="44"/>
      <c r="Q19" s="42">
        <v>2004</v>
      </c>
      <c r="R19" s="21"/>
      <c r="S19" s="8">
        <f t="shared" si="1"/>
        <v>0</v>
      </c>
      <c r="T19" s="38"/>
      <c r="U19" s="38"/>
      <c r="V19" s="42"/>
      <c r="W19" s="21"/>
      <c r="X19" s="8">
        <f t="shared" si="4"/>
        <v>0</v>
      </c>
      <c r="Y19" s="42"/>
      <c r="Z19" s="44"/>
      <c r="AA19" s="42"/>
      <c r="AB19" s="21"/>
      <c r="AC19" s="8">
        <f t="shared" si="5"/>
        <v>0</v>
      </c>
      <c r="AD19" s="38"/>
    </row>
    <row r="20" spans="1:30" s="5" customFormat="1" ht="12">
      <c r="A20" s="38"/>
      <c r="B20" s="38" t="s">
        <v>13</v>
      </c>
      <c r="C20" s="21"/>
      <c r="D20" s="8">
        <f t="shared" ref="D20:D22" si="7">IF(C20="",0,3)</f>
        <v>0</v>
      </c>
      <c r="E20" s="42"/>
      <c r="F20" s="38"/>
      <c r="G20" s="38" t="s">
        <v>20</v>
      </c>
      <c r="H20" s="21"/>
      <c r="I20" s="8">
        <f t="shared" si="6"/>
        <v>0</v>
      </c>
      <c r="J20" s="32"/>
      <c r="K20" s="38"/>
      <c r="L20" s="42" t="s">
        <v>59</v>
      </c>
      <c r="M20" s="21"/>
      <c r="N20" s="8">
        <f t="shared" si="0"/>
        <v>0</v>
      </c>
      <c r="O20" s="42"/>
      <c r="P20" s="38"/>
      <c r="Q20" s="45">
        <v>2003</v>
      </c>
      <c r="R20" s="21"/>
      <c r="S20" s="8">
        <f t="shared" si="1"/>
        <v>0</v>
      </c>
      <c r="T20" s="38"/>
      <c r="U20" s="38"/>
      <c r="V20" s="42"/>
      <c r="W20" s="21"/>
      <c r="X20" s="8">
        <f t="shared" si="4"/>
        <v>0</v>
      </c>
      <c r="Y20" s="42"/>
      <c r="Z20" s="38"/>
      <c r="AA20" s="45"/>
      <c r="AB20" s="21"/>
      <c r="AC20" s="8">
        <f t="shared" si="5"/>
        <v>0</v>
      </c>
      <c r="AD20" s="38"/>
    </row>
    <row r="21" spans="1:30" s="5" customFormat="1" ht="12">
      <c r="A21" s="38"/>
      <c r="B21" s="38" t="s">
        <v>14</v>
      </c>
      <c r="C21" s="21"/>
      <c r="D21" s="8">
        <f t="shared" si="7"/>
        <v>0</v>
      </c>
      <c r="E21" s="42"/>
      <c r="F21" s="44"/>
      <c r="G21" s="38" t="s">
        <v>21</v>
      </c>
      <c r="H21" s="21"/>
      <c r="I21" s="8">
        <f t="shared" si="6"/>
        <v>0</v>
      </c>
      <c r="J21" s="32"/>
      <c r="K21" s="38"/>
      <c r="L21" s="42" t="s">
        <v>59</v>
      </c>
      <c r="M21" s="21"/>
      <c r="N21" s="8">
        <f t="shared" si="0"/>
        <v>0</v>
      </c>
      <c r="O21" s="42"/>
      <c r="P21" s="38"/>
      <c r="Q21" s="42">
        <v>2002</v>
      </c>
      <c r="R21" s="21"/>
      <c r="S21" s="8">
        <f t="shared" si="1"/>
        <v>0</v>
      </c>
      <c r="T21" s="38"/>
      <c r="U21" s="38"/>
      <c r="V21" s="42"/>
      <c r="W21" s="21"/>
      <c r="X21" s="8">
        <f t="shared" si="4"/>
        <v>0</v>
      </c>
      <c r="Y21" s="42"/>
      <c r="Z21" s="38"/>
      <c r="AA21" s="42"/>
      <c r="AB21" s="21"/>
      <c r="AC21" s="8">
        <f t="shared" si="5"/>
        <v>0</v>
      </c>
      <c r="AD21" s="38"/>
    </row>
    <row r="22" spans="1:30" s="5" customFormat="1" ht="12">
      <c r="A22" s="38"/>
      <c r="B22" s="38" t="s">
        <v>15</v>
      </c>
      <c r="C22" s="21"/>
      <c r="D22" s="8">
        <f t="shared" si="7"/>
        <v>0</v>
      </c>
      <c r="E22" s="42"/>
      <c r="F22" s="38"/>
      <c r="G22" s="40" t="s">
        <v>16</v>
      </c>
      <c r="H22" s="38"/>
      <c r="I22" s="7">
        <f>IF(OR(I17=0,I18=0,I19=0,I20=0,I21=0),0,5)</f>
        <v>0</v>
      </c>
      <c r="J22" s="32"/>
      <c r="K22" s="38"/>
      <c r="L22" s="42" t="s">
        <v>60</v>
      </c>
      <c r="M22" s="21"/>
      <c r="N22" s="8">
        <f t="shared" si="0"/>
        <v>0</v>
      </c>
      <c r="O22" s="42"/>
      <c r="P22" s="39"/>
      <c r="Q22" s="42">
        <v>2001</v>
      </c>
      <c r="R22" s="21"/>
      <c r="S22" s="8">
        <f t="shared" si="1"/>
        <v>0</v>
      </c>
      <c r="T22" s="38"/>
      <c r="U22" s="38"/>
      <c r="V22" s="42"/>
      <c r="W22" s="21"/>
      <c r="X22" s="8">
        <f t="shared" si="4"/>
        <v>0</v>
      </c>
      <c r="Y22" s="42"/>
      <c r="Z22" s="39"/>
      <c r="AA22" s="42"/>
      <c r="AB22" s="21"/>
      <c r="AC22" s="8">
        <f t="shared" si="5"/>
        <v>0</v>
      </c>
      <c r="AD22" s="38"/>
    </row>
    <row r="23" spans="1:30" s="5" customFormat="1" ht="12">
      <c r="A23" s="38"/>
      <c r="B23" s="40" t="s">
        <v>16</v>
      </c>
      <c r="C23" s="41"/>
      <c r="D23" s="7">
        <f>IF(OR(D19=0,D20=0,D21=0,D22=0),0,5)</f>
        <v>0</v>
      </c>
      <c r="E23" s="42"/>
      <c r="F23" s="38"/>
      <c r="G23" s="38"/>
      <c r="H23" s="38"/>
      <c r="I23" s="8"/>
      <c r="J23" s="32"/>
      <c r="K23" s="39"/>
      <c r="L23" s="42" t="s">
        <v>61</v>
      </c>
      <c r="M23" s="21"/>
      <c r="N23" s="8">
        <f t="shared" si="0"/>
        <v>0</v>
      </c>
      <c r="O23" s="42"/>
      <c r="P23" s="38"/>
      <c r="Q23" s="45">
        <v>2000</v>
      </c>
      <c r="R23" s="21"/>
      <c r="S23" s="8">
        <f t="shared" si="1"/>
        <v>0</v>
      </c>
      <c r="T23" s="38"/>
      <c r="U23" s="39"/>
      <c r="V23" s="42"/>
      <c r="W23" s="21"/>
      <c r="X23" s="8">
        <f t="shared" si="4"/>
        <v>0</v>
      </c>
      <c r="Y23" s="42"/>
      <c r="Z23" s="38"/>
      <c r="AA23" s="45"/>
      <c r="AB23" s="21"/>
      <c r="AC23" s="8">
        <f t="shared" si="5"/>
        <v>0</v>
      </c>
      <c r="AD23" s="38"/>
    </row>
    <row r="24" spans="1:30" s="5" customFormat="1" ht="12">
      <c r="A24" s="38"/>
      <c r="B24" s="38"/>
      <c r="C24" s="38"/>
      <c r="D24" s="8"/>
      <c r="E24" s="42"/>
      <c r="F24" s="13" t="s">
        <v>29</v>
      </c>
      <c r="G24" s="15"/>
      <c r="H24" s="15"/>
      <c r="I24" s="11" t="s">
        <v>95</v>
      </c>
      <c r="J24" s="33"/>
      <c r="K24" s="38"/>
      <c r="L24" s="42" t="s">
        <v>62</v>
      </c>
      <c r="M24" s="21"/>
      <c r="N24" s="8">
        <f t="shared" si="0"/>
        <v>0</v>
      </c>
      <c r="O24" s="42"/>
      <c r="P24" s="38"/>
      <c r="Q24" s="42" t="s">
        <v>79</v>
      </c>
      <c r="R24" s="21"/>
      <c r="S24" s="8">
        <f t="shared" si="1"/>
        <v>0</v>
      </c>
      <c r="T24" s="38"/>
      <c r="U24" s="38"/>
      <c r="V24" s="42"/>
      <c r="W24" s="21"/>
      <c r="X24" s="8">
        <f t="shared" si="4"/>
        <v>0</v>
      </c>
      <c r="Y24" s="42"/>
      <c r="Z24" s="38"/>
      <c r="AA24" s="42"/>
      <c r="AB24" s="21"/>
      <c r="AC24" s="8">
        <f t="shared" si="5"/>
        <v>0</v>
      </c>
      <c r="AD24" s="38"/>
    </row>
    <row r="25" spans="1:30" s="5" customFormat="1" ht="12">
      <c r="A25" s="13" t="s">
        <v>22</v>
      </c>
      <c r="B25" s="13"/>
      <c r="C25" s="14"/>
      <c r="D25" s="11" t="s">
        <v>95</v>
      </c>
      <c r="E25" s="42"/>
      <c r="F25" s="38"/>
      <c r="G25" s="38" t="s">
        <v>30</v>
      </c>
      <c r="H25" s="21"/>
      <c r="I25" s="8">
        <f>IF(H25="",0,3)</f>
        <v>0</v>
      </c>
      <c r="J25" s="32"/>
      <c r="K25" s="38"/>
      <c r="L25" s="42" t="s">
        <v>63</v>
      </c>
      <c r="M25" s="21"/>
      <c r="N25" s="8">
        <f t="shared" si="0"/>
        <v>0</v>
      </c>
      <c r="O25" s="42"/>
      <c r="P25" s="38"/>
      <c r="Q25" s="42" t="s">
        <v>80</v>
      </c>
      <c r="R25" s="21"/>
      <c r="S25" s="8">
        <f t="shared" si="1"/>
        <v>0</v>
      </c>
      <c r="T25" s="38"/>
      <c r="U25" s="38"/>
      <c r="V25" s="42"/>
      <c r="W25" s="21"/>
      <c r="X25" s="8">
        <f t="shared" si="4"/>
        <v>0</v>
      </c>
      <c r="Y25" s="42"/>
      <c r="Z25" s="38"/>
      <c r="AA25" s="42"/>
      <c r="AB25" s="21"/>
      <c r="AC25" s="8">
        <f t="shared" si="5"/>
        <v>0</v>
      </c>
      <c r="AD25" s="38"/>
    </row>
    <row r="26" spans="1:30" s="5" customFormat="1" ht="12">
      <c r="A26" s="38"/>
      <c r="B26" s="38" t="s">
        <v>25</v>
      </c>
      <c r="C26" s="21"/>
      <c r="D26" s="8">
        <f>IF(C26="",0,3)</f>
        <v>0</v>
      </c>
      <c r="E26" s="42"/>
      <c r="F26" s="38"/>
      <c r="G26" s="38" t="s">
        <v>31</v>
      </c>
      <c r="H26" s="21"/>
      <c r="I26" s="8">
        <f t="shared" ref="I26:I31" si="8">IF(H26="",0,3)</f>
        <v>0</v>
      </c>
      <c r="J26" s="32"/>
      <c r="K26" s="38"/>
      <c r="L26" s="42" t="s">
        <v>64</v>
      </c>
      <c r="M26" s="21"/>
      <c r="N26" s="8">
        <f t="shared" si="0"/>
        <v>0</v>
      </c>
      <c r="O26" s="42"/>
      <c r="P26" s="38"/>
      <c r="Q26" s="42" t="s">
        <v>81</v>
      </c>
      <c r="R26" s="21"/>
      <c r="S26" s="8">
        <f t="shared" si="1"/>
        <v>0</v>
      </c>
      <c r="T26" s="38"/>
      <c r="U26" s="38"/>
      <c r="V26" s="42"/>
      <c r="W26" s="21"/>
      <c r="X26" s="8">
        <f t="shared" si="4"/>
        <v>0</v>
      </c>
      <c r="Y26" s="42"/>
      <c r="Z26" s="38"/>
      <c r="AA26" s="42"/>
      <c r="AB26" s="21"/>
      <c r="AC26" s="8">
        <f t="shared" si="5"/>
        <v>0</v>
      </c>
      <c r="AD26" s="38"/>
    </row>
    <row r="27" spans="1:30" s="5" customFormat="1" ht="12">
      <c r="A27" s="38"/>
      <c r="B27" s="38" t="s">
        <v>24</v>
      </c>
      <c r="C27" s="21"/>
      <c r="D27" s="8">
        <f t="shared" ref="D27:D31" si="9">IF(C27="",0,3)</f>
        <v>0</v>
      </c>
      <c r="E27" s="42"/>
      <c r="F27" s="38"/>
      <c r="G27" s="38" t="s">
        <v>32</v>
      </c>
      <c r="H27" s="21"/>
      <c r="I27" s="8">
        <f t="shared" si="8"/>
        <v>0</v>
      </c>
      <c r="J27" s="32"/>
      <c r="K27" s="38"/>
      <c r="L27" s="42" t="s">
        <v>65</v>
      </c>
      <c r="M27" s="21"/>
      <c r="N27" s="8">
        <f t="shared" si="0"/>
        <v>0</v>
      </c>
      <c r="O27" s="42"/>
      <c r="P27" s="44"/>
      <c r="Q27" s="42" t="s">
        <v>82</v>
      </c>
      <c r="R27" s="21"/>
      <c r="S27" s="8">
        <f t="shared" si="1"/>
        <v>0</v>
      </c>
      <c r="T27" s="38"/>
      <c r="U27" s="38"/>
      <c r="V27" s="42"/>
      <c r="W27" s="21"/>
      <c r="X27" s="8">
        <f t="shared" si="4"/>
        <v>0</v>
      </c>
      <c r="Y27" s="42"/>
      <c r="Z27" s="44"/>
      <c r="AA27" s="42"/>
      <c r="AB27" s="21"/>
      <c r="AC27" s="8">
        <f t="shared" si="5"/>
        <v>0</v>
      </c>
      <c r="AD27" s="38"/>
    </row>
    <row r="28" spans="1:30" s="5" customFormat="1" ht="12">
      <c r="A28" s="38"/>
      <c r="B28" s="38" t="s">
        <v>23</v>
      </c>
      <c r="C28" s="21"/>
      <c r="D28" s="8">
        <f t="shared" si="9"/>
        <v>0</v>
      </c>
      <c r="E28" s="42"/>
      <c r="F28" s="38"/>
      <c r="G28" s="38" t="s">
        <v>33</v>
      </c>
      <c r="H28" s="21"/>
      <c r="I28" s="8">
        <f t="shared" si="8"/>
        <v>0</v>
      </c>
      <c r="J28" s="32"/>
      <c r="K28" s="38"/>
      <c r="L28" s="42" t="s">
        <v>66</v>
      </c>
      <c r="M28" s="22"/>
      <c r="N28" s="8">
        <f t="shared" si="0"/>
        <v>0</v>
      </c>
      <c r="O28" s="42"/>
      <c r="P28" s="38"/>
      <c r="Q28" s="42" t="s">
        <v>83</v>
      </c>
      <c r="R28" s="21"/>
      <c r="S28" s="8">
        <f t="shared" si="1"/>
        <v>0</v>
      </c>
      <c r="T28" s="38"/>
      <c r="U28" s="38"/>
      <c r="V28" s="42"/>
      <c r="W28" s="22"/>
      <c r="X28" s="8">
        <f t="shared" si="4"/>
        <v>0</v>
      </c>
      <c r="Y28" s="42"/>
      <c r="Z28" s="38"/>
      <c r="AA28" s="42"/>
      <c r="AB28" s="21"/>
      <c r="AC28" s="8">
        <f t="shared" si="5"/>
        <v>0</v>
      </c>
      <c r="AD28" s="38"/>
    </row>
    <row r="29" spans="1:30" s="5" customFormat="1" ht="12">
      <c r="A29" s="38"/>
      <c r="B29" s="38" t="s">
        <v>26</v>
      </c>
      <c r="C29" s="21"/>
      <c r="D29" s="8">
        <f t="shared" si="9"/>
        <v>0</v>
      </c>
      <c r="E29" s="42"/>
      <c r="F29" s="44"/>
      <c r="G29" s="38" t="s">
        <v>34</v>
      </c>
      <c r="H29" s="21"/>
      <c r="I29" s="8">
        <f t="shared" si="8"/>
        <v>0</v>
      </c>
      <c r="J29" s="32"/>
      <c r="K29" s="38"/>
      <c r="L29" s="42" t="s">
        <v>67</v>
      </c>
      <c r="M29" s="22"/>
      <c r="N29" s="8">
        <f t="shared" si="0"/>
        <v>0</v>
      </c>
      <c r="O29" s="42"/>
      <c r="P29" s="38"/>
      <c r="Q29" s="42" t="s">
        <v>84</v>
      </c>
      <c r="R29" s="21"/>
      <c r="S29" s="8">
        <f t="shared" si="1"/>
        <v>0</v>
      </c>
      <c r="T29" s="38"/>
      <c r="U29" s="38"/>
      <c r="V29" s="42"/>
      <c r="W29" s="22"/>
      <c r="X29" s="8">
        <f t="shared" si="4"/>
        <v>0</v>
      </c>
      <c r="Y29" s="42"/>
      <c r="Z29" s="38"/>
      <c r="AA29" s="42"/>
      <c r="AB29" s="21"/>
      <c r="AC29" s="8">
        <f t="shared" si="5"/>
        <v>0</v>
      </c>
      <c r="AD29" s="38"/>
    </row>
    <row r="30" spans="1:30" s="5" customFormat="1" ht="12">
      <c r="A30" s="38"/>
      <c r="B30" s="38" t="s">
        <v>27</v>
      </c>
      <c r="C30" s="22"/>
      <c r="D30" s="8">
        <f t="shared" si="9"/>
        <v>0</v>
      </c>
      <c r="E30" s="42"/>
      <c r="F30" s="38"/>
      <c r="G30" s="38" t="s">
        <v>35</v>
      </c>
      <c r="H30" s="21"/>
      <c r="I30" s="8">
        <f t="shared" si="8"/>
        <v>0</v>
      </c>
      <c r="J30" s="32"/>
      <c r="K30" s="38"/>
      <c r="L30" s="42" t="s">
        <v>68</v>
      </c>
      <c r="M30" s="21"/>
      <c r="N30" s="8">
        <f t="shared" si="0"/>
        <v>0</v>
      </c>
      <c r="O30" s="42"/>
      <c r="P30" s="38"/>
      <c r="Q30" s="42" t="s">
        <v>85</v>
      </c>
      <c r="R30" s="21"/>
      <c r="S30" s="8">
        <f t="shared" si="1"/>
        <v>0</v>
      </c>
      <c r="T30" s="38"/>
      <c r="U30" s="38"/>
      <c r="V30" s="42"/>
      <c r="W30" s="21"/>
      <c r="X30" s="8">
        <f t="shared" si="4"/>
        <v>0</v>
      </c>
      <c r="Y30" s="42"/>
      <c r="Z30" s="38"/>
      <c r="AA30" s="42"/>
      <c r="AB30" s="21"/>
      <c r="AC30" s="8">
        <f t="shared" si="5"/>
        <v>0</v>
      </c>
      <c r="AD30" s="38"/>
    </row>
    <row r="31" spans="1:30" s="5" customFormat="1" ht="12">
      <c r="A31" s="38"/>
      <c r="B31" s="38" t="s">
        <v>28</v>
      </c>
      <c r="C31" s="22"/>
      <c r="D31" s="8">
        <f t="shared" si="9"/>
        <v>0</v>
      </c>
      <c r="E31" s="42"/>
      <c r="F31" s="38"/>
      <c r="G31" s="38" t="s">
        <v>36</v>
      </c>
      <c r="H31" s="21"/>
      <c r="I31" s="8">
        <f t="shared" si="8"/>
        <v>0</v>
      </c>
      <c r="J31" s="32"/>
      <c r="K31" s="38"/>
      <c r="L31" s="42" t="s">
        <v>69</v>
      </c>
      <c r="M31" s="21"/>
      <c r="N31" s="8">
        <f t="shared" si="0"/>
        <v>0</v>
      </c>
      <c r="O31" s="42"/>
      <c r="P31" s="38"/>
      <c r="Q31" s="42" t="s">
        <v>86</v>
      </c>
      <c r="R31" s="21"/>
      <c r="S31" s="8">
        <f t="shared" si="1"/>
        <v>0</v>
      </c>
      <c r="T31" s="38"/>
      <c r="U31" s="38"/>
      <c r="V31" s="42"/>
      <c r="W31" s="21"/>
      <c r="X31" s="8">
        <f t="shared" si="4"/>
        <v>0</v>
      </c>
      <c r="Y31" s="42"/>
      <c r="Z31" s="38"/>
      <c r="AA31" s="42"/>
      <c r="AB31" s="21"/>
      <c r="AC31" s="8">
        <f t="shared" si="5"/>
        <v>0</v>
      </c>
      <c r="AD31" s="38"/>
    </row>
    <row r="32" spans="1:30" s="5" customFormat="1" ht="12">
      <c r="A32" s="38"/>
      <c r="B32" s="40" t="s">
        <v>16</v>
      </c>
      <c r="C32" s="41"/>
      <c r="D32" s="7">
        <f>IF(OR(D26=0,D27=0,D28=0,D29=0,D30=0,D31=0),0,5)</f>
        <v>0</v>
      </c>
      <c r="E32" s="42"/>
      <c r="F32" s="38"/>
      <c r="G32" s="40" t="s">
        <v>16</v>
      </c>
      <c r="H32" s="38"/>
      <c r="I32" s="7">
        <f>IF(OR(I25=0,I26=0,I27=0,I28=0,I29=0,I30=0,I31=0),0,5)</f>
        <v>0</v>
      </c>
      <c r="J32" s="32"/>
      <c r="K32" s="39"/>
      <c r="L32" s="42" t="s">
        <v>70</v>
      </c>
      <c r="M32" s="21"/>
      <c r="N32" s="8">
        <f t="shared" si="0"/>
        <v>0</v>
      </c>
      <c r="O32" s="42"/>
      <c r="P32" s="39"/>
      <c r="Q32" s="42" t="s">
        <v>87</v>
      </c>
      <c r="R32" s="21"/>
      <c r="S32" s="8">
        <f t="shared" si="1"/>
        <v>0</v>
      </c>
      <c r="T32" s="38"/>
      <c r="U32" s="39"/>
      <c r="V32" s="42"/>
      <c r="W32" s="21"/>
      <c r="X32" s="8">
        <f t="shared" si="4"/>
        <v>0</v>
      </c>
      <c r="Y32" s="42"/>
      <c r="Z32" s="39"/>
      <c r="AA32" s="42"/>
      <c r="AB32" s="21"/>
      <c r="AC32" s="8">
        <f t="shared" si="5"/>
        <v>0</v>
      </c>
      <c r="AD32" s="38"/>
    </row>
    <row r="33" spans="1:30" s="5" customFormat="1" ht="12">
      <c r="A33" s="38"/>
      <c r="B33" s="38"/>
      <c r="C33" s="38"/>
      <c r="D33" s="8"/>
      <c r="E33" s="42"/>
      <c r="F33" s="38"/>
      <c r="G33" s="38"/>
      <c r="H33" s="38"/>
      <c r="I33" s="8"/>
      <c r="J33" s="32"/>
      <c r="K33" s="38"/>
      <c r="L33" s="42" t="s">
        <v>71</v>
      </c>
      <c r="M33" s="21"/>
      <c r="N33" s="8">
        <f t="shared" si="0"/>
        <v>0</v>
      </c>
      <c r="O33" s="42"/>
      <c r="P33" s="38"/>
      <c r="Q33" s="42" t="s">
        <v>88</v>
      </c>
      <c r="R33" s="21"/>
      <c r="S33" s="8">
        <f t="shared" si="1"/>
        <v>0</v>
      </c>
      <c r="T33" s="38"/>
      <c r="U33" s="38"/>
      <c r="V33" s="42"/>
      <c r="W33" s="21"/>
      <c r="X33" s="8">
        <f t="shared" si="4"/>
        <v>0</v>
      </c>
      <c r="Y33" s="42"/>
      <c r="Z33" s="38"/>
      <c r="AA33" s="42"/>
      <c r="AB33" s="21"/>
      <c r="AC33" s="8">
        <f t="shared" si="5"/>
        <v>0</v>
      </c>
      <c r="AD33" s="38"/>
    </row>
    <row r="34" spans="1:30" s="5" customFormat="1" ht="12">
      <c r="A34" s="13" t="s">
        <v>37</v>
      </c>
      <c r="B34" s="13"/>
      <c r="C34" s="14"/>
      <c r="D34" s="11" t="s">
        <v>95</v>
      </c>
      <c r="E34" s="42"/>
      <c r="F34" s="13" t="s">
        <v>118</v>
      </c>
      <c r="G34" s="13"/>
      <c r="H34" s="14"/>
      <c r="I34" s="11" t="s">
        <v>95</v>
      </c>
      <c r="J34" s="34"/>
      <c r="K34" s="39"/>
      <c r="L34" s="40" t="s">
        <v>72</v>
      </c>
      <c r="M34" s="40"/>
      <c r="N34" s="8">
        <f>IF(AND(N8&gt;0,N12&gt;0,N16&gt;0,N22&gt;0,N28&gt;0,N32&gt;0),3,0)</f>
        <v>0</v>
      </c>
      <c r="O34" s="42"/>
      <c r="P34" s="38"/>
      <c r="Q34" s="42" t="s">
        <v>75</v>
      </c>
      <c r="R34" s="21"/>
      <c r="S34" s="8">
        <f t="shared" si="1"/>
        <v>0</v>
      </c>
      <c r="T34" s="38"/>
      <c r="U34" s="39"/>
      <c r="V34" s="40"/>
      <c r="W34" s="21"/>
      <c r="X34" s="8">
        <f t="shared" si="4"/>
        <v>0</v>
      </c>
      <c r="Y34" s="42"/>
      <c r="Z34" s="38"/>
      <c r="AA34" s="42"/>
      <c r="AB34" s="21"/>
      <c r="AC34" s="8">
        <f t="shared" si="5"/>
        <v>0</v>
      </c>
      <c r="AD34" s="38"/>
    </row>
    <row r="35" spans="1:30" s="5" customFormat="1" ht="12">
      <c r="A35" s="38"/>
      <c r="B35" s="38" t="s">
        <v>2</v>
      </c>
      <c r="C35" s="21"/>
      <c r="D35" s="8">
        <f>IF(C35="",0,3)</f>
        <v>0</v>
      </c>
      <c r="E35" s="42"/>
      <c r="F35" s="38"/>
      <c r="G35" s="38" t="s">
        <v>41</v>
      </c>
      <c r="H35" s="21"/>
      <c r="I35" s="8">
        <f>IF(H35="",0,3)</f>
        <v>0</v>
      </c>
      <c r="J35" s="32"/>
      <c r="K35" s="38"/>
      <c r="L35" s="40" t="s">
        <v>73</v>
      </c>
      <c r="M35" s="38"/>
      <c r="N35" s="8">
        <f>IF(AND(N9&gt;0,N10&gt;0,N11&gt;0,N13&gt;0,N14&gt;0,N15&gt;0,N17&gt;0,N18&gt;0,N19&gt;0,N20&gt;0,N21&gt;0,N23&gt;0,N24&gt;0,N25&gt;0,N26&gt;0,N27&gt;0,N29&gt;0,N30&gt;0,N31&gt;0,N33&gt;0),5,0)</f>
        <v>0</v>
      </c>
      <c r="O35" s="42"/>
      <c r="P35" s="38"/>
      <c r="Q35" s="42" t="s">
        <v>76</v>
      </c>
      <c r="R35" s="21"/>
      <c r="S35" s="8">
        <f t="shared" si="1"/>
        <v>0</v>
      </c>
      <c r="T35" s="38"/>
      <c r="U35" s="38"/>
      <c r="V35" s="40"/>
      <c r="W35" s="21"/>
      <c r="X35" s="8">
        <f t="shared" si="4"/>
        <v>0</v>
      </c>
      <c r="Y35" s="42"/>
      <c r="Z35" s="38"/>
      <c r="AA35" s="42"/>
      <c r="AB35" s="21"/>
      <c r="AC35" s="8">
        <f t="shared" si="5"/>
        <v>0</v>
      </c>
      <c r="AD35" s="38"/>
    </row>
    <row r="36" spans="1:30" s="5" customFormat="1" ht="12">
      <c r="A36" s="38"/>
      <c r="B36" s="38" t="s">
        <v>38</v>
      </c>
      <c r="C36" s="21"/>
      <c r="D36" s="8">
        <f t="shared" ref="D36:D38" si="10">IF(C36="",0,3)</f>
        <v>0</v>
      </c>
      <c r="E36" s="42"/>
      <c r="F36" s="38"/>
      <c r="G36" s="38" t="s">
        <v>42</v>
      </c>
      <c r="H36" s="21"/>
      <c r="I36" s="8">
        <f t="shared" ref="I36:I39" si="11">IF(H36="",0,3)</f>
        <v>0</v>
      </c>
      <c r="J36" s="32"/>
      <c r="K36" s="38"/>
      <c r="L36" s="40" t="s">
        <v>74</v>
      </c>
      <c r="M36" s="38"/>
      <c r="N36" s="8">
        <f>IF(AND(N18&gt;0,N30&gt;0,N31&gt;0,N32&gt;0,N33&gt;0),3,0)</f>
        <v>0</v>
      </c>
      <c r="O36" s="42"/>
      <c r="P36" s="38"/>
      <c r="Q36" s="40" t="s">
        <v>77</v>
      </c>
      <c r="R36" s="38"/>
      <c r="S36" s="8">
        <f>IF(AND(S8&gt;0,S9&gt;0,S10&gt;0,S11&gt;0,S12&gt;0,S13&gt;0,S14&gt;0,S15&gt;0,S16&gt;0,S17&gt;0,S18&gt;0,S19&gt;0,S20&gt;0,S21&gt;0,S22&gt;0,S23&gt;0),5,0)</f>
        <v>0</v>
      </c>
      <c r="T36" s="38"/>
      <c r="U36" s="38"/>
      <c r="V36" s="40"/>
      <c r="W36" s="21"/>
      <c r="X36" s="8">
        <f t="shared" si="4"/>
        <v>0</v>
      </c>
      <c r="Y36" s="42"/>
      <c r="Z36" s="38"/>
      <c r="AA36" s="40"/>
      <c r="AB36" s="21"/>
      <c r="AC36" s="8">
        <f t="shared" si="5"/>
        <v>0</v>
      </c>
      <c r="AD36" s="38"/>
    </row>
    <row r="37" spans="1:30" s="5" customFormat="1" ht="12">
      <c r="A37" s="38"/>
      <c r="B37" s="38" t="s">
        <v>39</v>
      </c>
      <c r="C37" s="21"/>
      <c r="D37" s="8">
        <f t="shared" si="10"/>
        <v>0</v>
      </c>
      <c r="E37" s="42"/>
      <c r="F37" s="38"/>
      <c r="G37" s="38" t="s">
        <v>43</v>
      </c>
      <c r="H37" s="21"/>
      <c r="I37" s="8">
        <f t="shared" si="11"/>
        <v>0</v>
      </c>
      <c r="J37" s="32"/>
      <c r="K37" s="38"/>
      <c r="L37" s="40" t="s">
        <v>113</v>
      </c>
      <c r="M37" s="36"/>
      <c r="N37" s="8">
        <f>IF(AND(N34&gt;0,N35&gt;0),8,0)</f>
        <v>0</v>
      </c>
      <c r="O37" s="42"/>
      <c r="P37" s="38"/>
      <c r="Q37" s="40" t="s">
        <v>78</v>
      </c>
      <c r="R37" s="38"/>
      <c r="S37" s="8">
        <f>IF(AND(S24&gt;0,S25&gt;0,S26&gt;0,S27&gt;0,S28&gt;0,S29&gt;0,S30&gt;0,S31&gt;0,S32&gt;0,S33&gt;0),5,0)</f>
        <v>0</v>
      </c>
      <c r="T37" s="38"/>
      <c r="U37" s="38"/>
      <c r="V37" s="40"/>
      <c r="W37" s="21"/>
      <c r="X37" s="8">
        <f t="shared" si="4"/>
        <v>0</v>
      </c>
      <c r="Y37" s="42"/>
      <c r="Z37" s="38"/>
      <c r="AA37" s="40"/>
      <c r="AB37" s="21"/>
      <c r="AC37" s="8">
        <f t="shared" si="5"/>
        <v>0</v>
      </c>
      <c r="AD37" s="38"/>
    </row>
    <row r="38" spans="1:30" s="5" customFormat="1" ht="12">
      <c r="A38" s="38"/>
      <c r="B38" s="38" t="s">
        <v>40</v>
      </c>
      <c r="C38" s="21"/>
      <c r="D38" s="8">
        <f t="shared" si="10"/>
        <v>0</v>
      </c>
      <c r="E38" s="42"/>
      <c r="F38" s="38"/>
      <c r="G38" s="38" t="s">
        <v>44</v>
      </c>
      <c r="H38" s="21"/>
      <c r="I38" s="8">
        <f t="shared" si="11"/>
        <v>0</v>
      </c>
      <c r="J38" s="32"/>
      <c r="K38" s="38"/>
      <c r="L38" s="38"/>
      <c r="M38" s="38"/>
      <c r="N38" s="38"/>
      <c r="O38" s="42"/>
      <c r="P38" s="38"/>
      <c r="Q38" s="40" t="s">
        <v>114</v>
      </c>
      <c r="R38" s="38"/>
      <c r="S38" s="8">
        <f>IF(AND(S36&gt;0,S37&gt;0,S34&gt;0,S35&gt;0),8,0)</f>
        <v>0</v>
      </c>
      <c r="T38" s="38"/>
      <c r="U38" s="38"/>
      <c r="V38" s="38"/>
      <c r="W38" s="21"/>
      <c r="X38" s="8">
        <f t="shared" si="4"/>
        <v>0</v>
      </c>
      <c r="Y38" s="42"/>
      <c r="Z38" s="38"/>
      <c r="AA38" s="40"/>
      <c r="AB38" s="21"/>
      <c r="AC38" s="8">
        <f t="shared" si="5"/>
        <v>0</v>
      </c>
      <c r="AD38" s="38"/>
    </row>
    <row r="39" spans="1:30" s="5" customFormat="1" ht="12">
      <c r="A39" s="38"/>
      <c r="B39" s="40" t="s">
        <v>16</v>
      </c>
      <c r="C39" s="36"/>
      <c r="D39" s="7">
        <f>IF(OR(D35=0,D36=0,D37=0,D38=0),0,5)</f>
        <v>0</v>
      </c>
      <c r="E39" s="42"/>
      <c r="F39" s="38"/>
      <c r="G39" s="38" t="s">
        <v>125</v>
      </c>
      <c r="H39" s="23"/>
      <c r="I39" s="8">
        <f t="shared" si="11"/>
        <v>0</v>
      </c>
      <c r="J39" s="32"/>
      <c r="K39" s="38"/>
      <c r="L39" s="38"/>
      <c r="M39" s="38"/>
      <c r="N39" s="38"/>
      <c r="O39" s="42"/>
      <c r="P39" s="38"/>
      <c r="Q39" s="38"/>
      <c r="R39" s="38"/>
      <c r="T39" s="38"/>
      <c r="U39" s="38"/>
      <c r="V39" s="38"/>
      <c r="W39" s="21"/>
      <c r="X39" s="8">
        <f t="shared" si="4"/>
        <v>0</v>
      </c>
      <c r="Y39" s="42"/>
      <c r="Z39" s="38"/>
      <c r="AA39" s="38"/>
      <c r="AB39" s="21"/>
      <c r="AC39" s="8">
        <f t="shared" si="5"/>
        <v>0</v>
      </c>
      <c r="AD39" s="38"/>
    </row>
    <row r="40" spans="1:30" s="5" customFormat="1" ht="12">
      <c r="A40" s="38"/>
      <c r="B40" s="38"/>
      <c r="C40" s="36"/>
      <c r="D40" s="42"/>
      <c r="E40" s="42"/>
      <c r="F40" s="38"/>
      <c r="G40" s="40" t="s">
        <v>16</v>
      </c>
      <c r="H40" s="38"/>
      <c r="I40" s="7">
        <f>IF(OR(I35=0,I36=0,I37=0,I38=0,I39=0),0,5)</f>
        <v>0</v>
      </c>
      <c r="J40" s="32"/>
      <c r="K40" s="13" t="s">
        <v>120</v>
      </c>
      <c r="L40" s="9"/>
      <c r="M40" s="10"/>
      <c r="N40" s="11"/>
      <c r="O40" s="11"/>
      <c r="P40" s="9"/>
      <c r="Q40" s="9"/>
      <c r="R40" s="9"/>
      <c r="S40" s="9"/>
      <c r="T40" s="38"/>
      <c r="U40" s="40"/>
      <c r="V40" s="36"/>
      <c r="W40" s="21"/>
      <c r="X40" s="8">
        <f t="shared" si="4"/>
        <v>0</v>
      </c>
      <c r="Y40" s="32"/>
      <c r="Z40" s="36"/>
      <c r="AA40" s="36"/>
      <c r="AB40" s="21"/>
      <c r="AC40" s="8">
        <f t="shared" si="5"/>
        <v>0</v>
      </c>
      <c r="AD40" s="36"/>
    </row>
    <row r="41" spans="1:30" s="5" customFormat="1" ht="12">
      <c r="A41" s="38"/>
      <c r="B41" s="38"/>
      <c r="C41" s="41"/>
      <c r="D41" s="32"/>
      <c r="E41" s="42"/>
      <c r="F41" s="38"/>
      <c r="G41" s="38"/>
      <c r="H41" s="38"/>
      <c r="I41" s="42"/>
      <c r="J41" s="32"/>
      <c r="K41" s="38" t="s">
        <v>121</v>
      </c>
      <c r="L41" s="38"/>
      <c r="M41" s="38"/>
      <c r="N41" s="38"/>
      <c r="O41" s="42"/>
      <c r="P41" s="38"/>
      <c r="Q41" s="38"/>
      <c r="R41" s="38"/>
      <c r="S41" s="42"/>
      <c r="T41" s="38"/>
      <c r="U41" s="36"/>
      <c r="V41" s="36"/>
      <c r="W41" s="21"/>
      <c r="X41" s="8">
        <f t="shared" si="4"/>
        <v>0</v>
      </c>
      <c r="Y41" s="32"/>
      <c r="Z41" s="36"/>
      <c r="AA41" s="36"/>
      <c r="AB41" s="21"/>
      <c r="AC41" s="8">
        <f t="shared" si="5"/>
        <v>0</v>
      </c>
      <c r="AD41" s="36"/>
    </row>
    <row r="42" spans="1:30" s="5" customFormat="1" ht="12">
      <c r="A42" s="13" t="s">
        <v>115</v>
      </c>
      <c r="B42" s="9"/>
      <c r="C42" s="9"/>
      <c r="D42" s="11" t="s">
        <v>95</v>
      </c>
      <c r="E42" s="42"/>
      <c r="F42" s="38"/>
      <c r="G42" s="38"/>
      <c r="H42" s="38"/>
      <c r="I42" s="42"/>
      <c r="J42" s="32"/>
      <c r="K42" s="20" t="s">
        <v>89</v>
      </c>
      <c r="L42" s="9"/>
      <c r="M42" s="9"/>
      <c r="N42" s="11" t="s">
        <v>95</v>
      </c>
      <c r="O42" s="12"/>
      <c r="P42" s="20" t="s">
        <v>90</v>
      </c>
      <c r="Q42" s="9"/>
      <c r="R42" s="9"/>
      <c r="S42" s="11" t="s">
        <v>95</v>
      </c>
      <c r="T42" s="38"/>
      <c r="U42" s="48"/>
      <c r="V42" s="36"/>
      <c r="W42" s="21"/>
      <c r="X42" s="8">
        <f t="shared" si="4"/>
        <v>0</v>
      </c>
      <c r="Y42" s="32"/>
      <c r="Z42" s="48"/>
      <c r="AA42" s="36"/>
      <c r="AB42" s="21"/>
      <c r="AC42" s="8">
        <f t="shared" si="5"/>
        <v>0</v>
      </c>
      <c r="AD42" s="36"/>
    </row>
    <row r="43" spans="1:30" s="5" customFormat="1" ht="12">
      <c r="A43" s="38"/>
      <c r="B43" s="39" t="s">
        <v>45</v>
      </c>
      <c r="C43" s="38"/>
      <c r="D43" s="8">
        <f>IF(AND(SUM(D10:D15)&gt;0,SUM(D19:D22)&gt;0,SUM(D26:D31)&gt;0,SUM(D35:D38)&gt;0,SUM(I10:I13)&gt;0,SUM(I17:I21)&gt;0,SUM(I25:I31)&gt;0,SUM(I35:I39)&gt;0),5,0)</f>
        <v>0</v>
      </c>
      <c r="E43" s="42"/>
      <c r="F43" s="38"/>
      <c r="G43" s="38"/>
      <c r="H43" s="38"/>
      <c r="I43" s="42"/>
      <c r="J43" s="32"/>
      <c r="K43" s="38">
        <v>1</v>
      </c>
      <c r="L43" s="38" t="s">
        <v>94</v>
      </c>
      <c r="M43" s="22"/>
      <c r="N43" s="8">
        <f t="shared" ref="N43:N51" si="12">IF(M43="",0,3)</f>
        <v>0</v>
      </c>
      <c r="O43" s="42"/>
      <c r="P43" s="38">
        <v>10</v>
      </c>
      <c r="Q43" s="38" t="s">
        <v>104</v>
      </c>
      <c r="R43" s="22"/>
      <c r="S43" s="8">
        <f t="shared" ref="S43:S50" si="13">IF(R43="",0,3)</f>
        <v>0</v>
      </c>
      <c r="T43" s="38"/>
      <c r="U43" s="36"/>
      <c r="V43" s="36"/>
      <c r="W43" s="21"/>
      <c r="X43" s="8">
        <f t="shared" si="4"/>
        <v>0</v>
      </c>
      <c r="Y43" s="32"/>
      <c r="Z43" s="36"/>
      <c r="AA43" s="36"/>
      <c r="AB43" s="21"/>
      <c r="AC43" s="8">
        <f t="shared" si="5"/>
        <v>0</v>
      </c>
      <c r="AD43" s="36"/>
    </row>
    <row r="44" spans="1:30" s="5" customFormat="1" ht="12">
      <c r="A44" s="38"/>
      <c r="B44" s="39" t="s">
        <v>46</v>
      </c>
      <c r="C44" s="38"/>
      <c r="D44" s="8">
        <f>IF(AND(SUM(D10:D15)&gt;3,SUM(D19:D22)&gt;3,SUM(D26:D31)&gt;3,SUM(D35:D38)&gt;3,SUM(I10:I13)&gt;3,SUM(I17:I21)&gt;3,SUM(I25:I31)&gt;3,SUM(I35:I39)&gt;3),3,0)</f>
        <v>0</v>
      </c>
      <c r="E44" s="42"/>
      <c r="F44" s="38"/>
      <c r="G44" s="38"/>
      <c r="H44" s="38"/>
      <c r="I44" s="42"/>
      <c r="J44" s="32"/>
      <c r="K44" s="38">
        <v>2</v>
      </c>
      <c r="L44" s="38" t="s">
        <v>96</v>
      </c>
      <c r="M44" s="22"/>
      <c r="N44" s="8">
        <f t="shared" si="12"/>
        <v>0</v>
      </c>
      <c r="O44" s="38"/>
      <c r="P44" s="38">
        <v>11</v>
      </c>
      <c r="Q44" s="38" t="s">
        <v>105</v>
      </c>
      <c r="R44" s="22"/>
      <c r="S44" s="8">
        <f t="shared" si="13"/>
        <v>0</v>
      </c>
      <c r="T44" s="38"/>
      <c r="U44" s="36"/>
      <c r="V44" s="36"/>
      <c r="W44" s="21"/>
      <c r="X44" s="8">
        <f t="shared" si="4"/>
        <v>0</v>
      </c>
      <c r="Y44" s="36"/>
      <c r="Z44" s="36"/>
      <c r="AA44" s="36"/>
      <c r="AB44" s="21"/>
      <c r="AC44" s="8">
        <f t="shared" si="5"/>
        <v>0</v>
      </c>
      <c r="AD44" s="36"/>
    </row>
    <row r="45" spans="1:30" s="5" customFormat="1" ht="12">
      <c r="A45" s="38"/>
      <c r="B45" s="39" t="s">
        <v>112</v>
      </c>
      <c r="C45" s="38"/>
      <c r="D45" s="8">
        <f>IF(AND(D16&gt;0,D23&gt;0,D32&gt;0,D39&gt;0,I14&gt;0,I22&gt;0,I32&gt;0,I40&gt;0),8,0)</f>
        <v>0</v>
      </c>
      <c r="E45" s="42"/>
      <c r="F45" s="38"/>
      <c r="G45" s="38"/>
      <c r="H45" s="38"/>
      <c r="I45" s="42"/>
      <c r="J45" s="32"/>
      <c r="K45" s="38">
        <v>3</v>
      </c>
      <c r="L45" s="38" t="s">
        <v>97</v>
      </c>
      <c r="M45" s="22"/>
      <c r="N45" s="8">
        <f t="shared" si="12"/>
        <v>0</v>
      </c>
      <c r="O45" s="42"/>
      <c r="P45" s="38">
        <v>12</v>
      </c>
      <c r="Q45" s="38" t="s">
        <v>106</v>
      </c>
      <c r="R45" s="22"/>
      <c r="S45" s="8">
        <f t="shared" si="13"/>
        <v>0</v>
      </c>
      <c r="T45" s="38"/>
      <c r="U45" s="36"/>
      <c r="V45" s="36"/>
      <c r="W45" s="21"/>
      <c r="X45" s="8">
        <f t="shared" si="4"/>
        <v>0</v>
      </c>
      <c r="Y45" s="32"/>
      <c r="Z45" s="36"/>
      <c r="AA45" s="36"/>
      <c r="AB45" s="21"/>
      <c r="AC45" s="8">
        <f t="shared" si="5"/>
        <v>0</v>
      </c>
      <c r="AD45" s="36"/>
    </row>
    <row r="46" spans="1:30" s="5" customFormat="1" ht="12">
      <c r="A46" s="38"/>
      <c r="B46" s="38"/>
      <c r="C46" s="38"/>
      <c r="E46" s="42"/>
      <c r="F46" s="38"/>
      <c r="G46" s="38"/>
      <c r="H46" s="38"/>
      <c r="I46" s="42"/>
      <c r="J46" s="32"/>
      <c r="K46" s="38">
        <v>4</v>
      </c>
      <c r="L46" s="38" t="s">
        <v>98</v>
      </c>
      <c r="M46" s="22"/>
      <c r="N46" s="8">
        <f t="shared" si="12"/>
        <v>0</v>
      </c>
      <c r="O46" s="42"/>
      <c r="P46" s="38">
        <v>13</v>
      </c>
      <c r="Q46" s="38" t="s">
        <v>107</v>
      </c>
      <c r="R46" s="22"/>
      <c r="S46" s="8">
        <f t="shared" si="13"/>
        <v>0</v>
      </c>
      <c r="T46" s="38"/>
      <c r="U46" s="36"/>
      <c r="V46" s="36"/>
      <c r="W46" s="21"/>
      <c r="X46" s="8">
        <f t="shared" si="4"/>
        <v>0</v>
      </c>
      <c r="Y46" s="32"/>
      <c r="Z46" s="36"/>
      <c r="AA46" s="36"/>
      <c r="AB46" s="21"/>
      <c r="AC46" s="8">
        <f t="shared" si="5"/>
        <v>0</v>
      </c>
      <c r="AD46" s="36"/>
    </row>
    <row r="47" spans="1:30" s="5" customFormat="1" ht="12">
      <c r="A47" s="13" t="s">
        <v>128</v>
      </c>
      <c r="B47" s="9"/>
      <c r="C47" s="9"/>
      <c r="D47" s="11"/>
      <c r="E47" s="18"/>
      <c r="F47" s="13" t="s">
        <v>129</v>
      </c>
      <c r="G47" s="9"/>
      <c r="H47" s="9"/>
      <c r="I47" s="11"/>
      <c r="J47" s="32"/>
      <c r="K47" s="38">
        <v>5</v>
      </c>
      <c r="L47" s="38" t="s">
        <v>99</v>
      </c>
      <c r="M47" s="22"/>
      <c r="N47" s="8">
        <f t="shared" si="12"/>
        <v>0</v>
      </c>
      <c r="O47" s="42"/>
      <c r="P47" s="36">
        <v>14</v>
      </c>
      <c r="Q47" s="38" t="s">
        <v>108</v>
      </c>
      <c r="R47" s="22"/>
      <c r="S47" s="8">
        <f t="shared" si="13"/>
        <v>0</v>
      </c>
      <c r="T47" s="38"/>
      <c r="U47" s="36"/>
      <c r="V47" s="36"/>
      <c r="W47" s="21"/>
      <c r="X47" s="8">
        <f t="shared" si="4"/>
        <v>0</v>
      </c>
      <c r="Y47" s="32"/>
      <c r="Z47" s="36"/>
      <c r="AA47" s="36"/>
      <c r="AB47" s="21"/>
      <c r="AC47" s="8">
        <f t="shared" si="5"/>
        <v>0</v>
      </c>
      <c r="AD47" s="36"/>
    </row>
    <row r="48" spans="1:30" s="5" customFormat="1" ht="12" customHeight="1">
      <c r="A48" s="60">
        <f>SUM(D10:D16,D19:D23,D26:D32,D35:D39,D43:D45,I10:I14,I17:I22,I25:I32,I35:I40,N8:N37,S8:S38,N43:N51,S43:S52,X10:X52,AC10:AC52)</f>
        <v>0</v>
      </c>
      <c r="B48" s="61"/>
      <c r="C48" s="61"/>
      <c r="D48" s="62"/>
      <c r="E48" s="69"/>
      <c r="F48" s="70"/>
      <c r="G48" s="71"/>
      <c r="H48" s="71"/>
      <c r="I48" s="72"/>
      <c r="J48" s="32"/>
      <c r="K48" s="38">
        <v>6</v>
      </c>
      <c r="L48" s="36" t="s">
        <v>100</v>
      </c>
      <c r="M48" s="22"/>
      <c r="N48" s="8">
        <f t="shared" si="12"/>
        <v>0</v>
      </c>
      <c r="O48" s="32"/>
      <c r="P48" s="36">
        <v>15</v>
      </c>
      <c r="Q48" s="36" t="s">
        <v>109</v>
      </c>
      <c r="R48" s="22"/>
      <c r="S48" s="8">
        <f t="shared" si="13"/>
        <v>0</v>
      </c>
      <c r="T48" s="38"/>
      <c r="U48" s="36"/>
      <c r="V48" s="36"/>
      <c r="W48" s="21"/>
      <c r="X48" s="8">
        <f t="shared" si="4"/>
        <v>0</v>
      </c>
      <c r="Y48" s="32"/>
      <c r="Z48" s="36"/>
      <c r="AA48" s="36"/>
      <c r="AB48" s="21"/>
      <c r="AC48" s="8">
        <f t="shared" si="5"/>
        <v>0</v>
      </c>
      <c r="AD48" s="36"/>
    </row>
    <row r="49" spans="1:30" s="5" customFormat="1" ht="12" customHeight="1">
      <c r="A49" s="63"/>
      <c r="B49" s="64"/>
      <c r="C49" s="64"/>
      <c r="D49" s="65"/>
      <c r="E49" s="69"/>
      <c r="F49" s="73"/>
      <c r="G49" s="74"/>
      <c r="H49" s="74"/>
      <c r="I49" s="75"/>
      <c r="J49" s="35"/>
      <c r="K49" s="36">
        <v>7</v>
      </c>
      <c r="L49" s="36" t="s">
        <v>101</v>
      </c>
      <c r="M49" s="22"/>
      <c r="N49" s="8">
        <f t="shared" si="12"/>
        <v>0</v>
      </c>
      <c r="O49" s="32"/>
      <c r="P49" s="36">
        <v>16</v>
      </c>
      <c r="Q49" s="36" t="s">
        <v>110</v>
      </c>
      <c r="R49" s="22"/>
      <c r="S49" s="8">
        <f t="shared" si="13"/>
        <v>0</v>
      </c>
      <c r="T49" s="38"/>
      <c r="U49" s="36"/>
      <c r="V49" s="36"/>
      <c r="W49" s="21"/>
      <c r="X49" s="8">
        <f t="shared" si="4"/>
        <v>0</v>
      </c>
      <c r="Y49" s="32"/>
      <c r="Z49" s="36"/>
      <c r="AA49" s="36"/>
      <c r="AB49" s="21"/>
      <c r="AC49" s="8">
        <f t="shared" si="5"/>
        <v>0</v>
      </c>
      <c r="AD49" s="36"/>
    </row>
    <row r="50" spans="1:30" s="5" customFormat="1" ht="12" customHeight="1">
      <c r="A50" s="63"/>
      <c r="B50" s="64"/>
      <c r="C50" s="64"/>
      <c r="D50" s="65"/>
      <c r="E50" s="69"/>
      <c r="F50" s="73"/>
      <c r="G50" s="74"/>
      <c r="H50" s="74"/>
      <c r="I50" s="75"/>
      <c r="J50" s="35"/>
      <c r="K50" s="36">
        <v>8</v>
      </c>
      <c r="L50" s="36" t="s">
        <v>102</v>
      </c>
      <c r="M50" s="22"/>
      <c r="N50" s="8">
        <f t="shared" si="12"/>
        <v>0</v>
      </c>
      <c r="O50" s="32"/>
      <c r="P50" s="36">
        <v>17</v>
      </c>
      <c r="Q50" s="36" t="s">
        <v>111</v>
      </c>
      <c r="R50" s="22"/>
      <c r="S50" s="8">
        <f t="shared" si="13"/>
        <v>0</v>
      </c>
      <c r="T50" s="38"/>
      <c r="U50" s="36"/>
      <c r="V50" s="36"/>
      <c r="W50" s="21"/>
      <c r="X50" s="8">
        <f t="shared" si="4"/>
        <v>0</v>
      </c>
      <c r="Y50" s="32"/>
      <c r="Z50" s="36"/>
      <c r="AA50" s="36"/>
      <c r="AB50" s="21"/>
      <c r="AC50" s="8">
        <f t="shared" si="5"/>
        <v>0</v>
      </c>
      <c r="AD50" s="36"/>
    </row>
    <row r="51" spans="1:30" s="5" customFormat="1" ht="12" customHeight="1">
      <c r="A51" s="63"/>
      <c r="B51" s="64"/>
      <c r="C51" s="64"/>
      <c r="D51" s="65"/>
      <c r="E51" s="69"/>
      <c r="F51" s="73"/>
      <c r="G51" s="74"/>
      <c r="H51" s="74"/>
      <c r="I51" s="75"/>
      <c r="J51" s="35"/>
      <c r="K51" s="36">
        <v>9</v>
      </c>
      <c r="L51" s="36" t="s">
        <v>103</v>
      </c>
      <c r="M51" s="22"/>
      <c r="N51" s="8">
        <f t="shared" si="12"/>
        <v>0</v>
      </c>
      <c r="O51" s="32"/>
      <c r="P51" s="40" t="s">
        <v>116</v>
      </c>
      <c r="Q51" s="36"/>
      <c r="R51" s="36"/>
      <c r="S51" s="8">
        <f>IF(AND(N44&gt;0,N50&gt;0,N51&gt;0,S43&gt;0),3,0)</f>
        <v>0</v>
      </c>
      <c r="T51" s="38"/>
      <c r="U51" s="36"/>
      <c r="V51" s="36"/>
      <c r="W51" s="21"/>
      <c r="X51" s="8">
        <f t="shared" si="4"/>
        <v>0</v>
      </c>
      <c r="Y51" s="32"/>
      <c r="Z51" s="40"/>
      <c r="AA51" s="36"/>
      <c r="AB51" s="21"/>
      <c r="AC51" s="8">
        <f t="shared" si="5"/>
        <v>0</v>
      </c>
      <c r="AD51" s="36"/>
    </row>
    <row r="52" spans="1:30" s="5" customFormat="1" ht="12" customHeight="1">
      <c r="A52" s="63"/>
      <c r="B52" s="64"/>
      <c r="C52" s="64"/>
      <c r="D52" s="65"/>
      <c r="E52" s="69"/>
      <c r="F52" s="73"/>
      <c r="G52" s="74"/>
      <c r="H52" s="74"/>
      <c r="I52" s="75"/>
      <c r="J52" s="35"/>
      <c r="K52" s="36"/>
      <c r="L52" s="36"/>
      <c r="M52" s="36"/>
      <c r="N52" s="32"/>
      <c r="O52" s="32"/>
      <c r="P52" s="40" t="s">
        <v>117</v>
      </c>
      <c r="Q52" s="36"/>
      <c r="R52" s="36"/>
      <c r="S52" s="8">
        <f>IF(AND(N43&gt;0,N44&gt;0,N45&gt;0,N46&gt;0,N47&gt;0,N48&gt;0,N49&gt;0,N50&gt;0,N51&gt;0,S43&gt;0,S44&gt;0,S45&gt;0,S46&gt;0,S47&gt;0,S48&gt;0,S49&gt;0,S50&gt;0),5,0)</f>
        <v>0</v>
      </c>
      <c r="T52" s="38"/>
      <c r="U52" s="36"/>
      <c r="V52" s="36"/>
      <c r="W52" s="21"/>
      <c r="X52" s="8">
        <f t="shared" si="4"/>
        <v>0</v>
      </c>
      <c r="Y52" s="32"/>
      <c r="Z52" s="40"/>
      <c r="AA52" s="36"/>
      <c r="AB52" s="21"/>
      <c r="AC52" s="8">
        <f t="shared" si="5"/>
        <v>0</v>
      </c>
      <c r="AD52" s="38"/>
    </row>
    <row r="53" spans="1:30" s="5" customFormat="1" ht="12" customHeight="1">
      <c r="A53" s="66"/>
      <c r="B53" s="67"/>
      <c r="C53" s="67"/>
      <c r="D53" s="68"/>
      <c r="E53" s="69"/>
      <c r="F53" s="76"/>
      <c r="G53" s="77"/>
      <c r="H53" s="77"/>
      <c r="I53" s="78"/>
      <c r="J53" s="36"/>
      <c r="K53" s="38"/>
      <c r="L53" s="38"/>
      <c r="M53" s="38"/>
      <c r="N53" s="38"/>
      <c r="O53" s="38"/>
      <c r="P53" s="38"/>
      <c r="Q53" s="38"/>
      <c r="R53" s="38"/>
      <c r="S53" s="38"/>
      <c r="T53" s="38"/>
      <c r="U53" s="38"/>
      <c r="V53" s="38"/>
      <c r="W53" s="38"/>
      <c r="X53" s="38"/>
      <c r="Y53" s="38"/>
      <c r="Z53" s="38"/>
      <c r="AA53" s="38"/>
      <c r="AB53" s="38"/>
      <c r="AC53" s="38"/>
      <c r="AD53" s="38"/>
    </row>
    <row r="54" spans="1:30" s="5" customFormat="1" ht="12" customHeight="1">
      <c r="A54" s="38"/>
      <c r="B54" s="38"/>
      <c r="C54" s="38"/>
      <c r="D54" s="38"/>
      <c r="E54" s="38"/>
      <c r="F54" s="38"/>
      <c r="G54" s="38"/>
      <c r="H54" s="38"/>
      <c r="I54" s="38"/>
      <c r="J54" s="37"/>
      <c r="K54" s="38"/>
      <c r="L54" s="38"/>
      <c r="M54" s="38"/>
      <c r="N54" s="38"/>
      <c r="O54" s="38"/>
      <c r="P54" s="38"/>
      <c r="Q54" s="38"/>
      <c r="R54" s="38"/>
      <c r="S54" s="38"/>
      <c r="T54" s="38"/>
      <c r="U54" s="38"/>
      <c r="V54" s="38"/>
      <c r="W54" s="38"/>
      <c r="X54" s="38"/>
      <c r="Y54" s="38"/>
      <c r="Z54" s="38"/>
      <c r="AA54" s="38"/>
      <c r="AB54" s="38"/>
      <c r="AC54" s="38"/>
      <c r="AD54" s="38"/>
    </row>
    <row r="55" spans="1:30" s="5" customFormat="1" ht="23" customHeight="1">
      <c r="A55" s="59" t="s">
        <v>126</v>
      </c>
      <c r="B55" s="59"/>
      <c r="C55" s="59"/>
      <c r="D55" s="59"/>
      <c r="E55" s="59"/>
      <c r="F55" s="59"/>
      <c r="G55" s="59"/>
      <c r="H55" s="59"/>
      <c r="I55" s="59"/>
      <c r="J55" s="32"/>
      <c r="K55" s="59" t="s">
        <v>126</v>
      </c>
      <c r="L55" s="59"/>
      <c r="M55" s="59"/>
      <c r="N55" s="59"/>
      <c r="O55" s="59"/>
      <c r="P55" s="59"/>
      <c r="Q55" s="59"/>
      <c r="R55" s="59"/>
      <c r="S55" s="59"/>
      <c r="T55" s="38"/>
      <c r="U55" s="59" t="s">
        <v>126</v>
      </c>
      <c r="V55" s="59"/>
      <c r="W55" s="59"/>
      <c r="X55" s="59"/>
      <c r="Y55" s="59"/>
      <c r="Z55" s="59"/>
      <c r="AA55" s="59"/>
      <c r="AB55" s="59"/>
      <c r="AC55" s="59"/>
      <c r="AD55" s="38"/>
    </row>
    <row r="56" spans="1:30" s="5" customFormat="1" ht="12">
      <c r="D56" s="8"/>
      <c r="E56" s="8"/>
      <c r="I56" s="8"/>
      <c r="J56" s="18"/>
      <c r="N56" s="8"/>
      <c r="O56" s="8"/>
      <c r="S56" s="8"/>
      <c r="X56" s="8"/>
      <c r="Y56" s="8"/>
      <c r="AC56" s="8"/>
    </row>
    <row r="57" spans="1:30" s="5" customFormat="1" ht="12">
      <c r="D57" s="8"/>
      <c r="E57" s="8"/>
      <c r="I57" s="8"/>
      <c r="J57" s="18"/>
      <c r="N57" s="8"/>
      <c r="O57" s="8"/>
      <c r="S57" s="8"/>
      <c r="X57" s="8"/>
      <c r="Y57" s="8"/>
      <c r="AC57" s="8"/>
    </row>
    <row r="58" spans="1:30" s="5" customFormat="1" ht="12">
      <c r="D58" s="8"/>
      <c r="E58" s="8"/>
      <c r="I58" s="8"/>
      <c r="J58" s="18"/>
      <c r="N58" s="8"/>
      <c r="O58" s="8"/>
      <c r="S58" s="8"/>
      <c r="X58" s="8"/>
      <c r="Y58" s="8"/>
      <c r="AC58" s="8"/>
    </row>
    <row r="59" spans="1:30" s="5" customFormat="1" ht="12">
      <c r="D59" s="8"/>
      <c r="E59" s="8"/>
      <c r="I59" s="8"/>
      <c r="J59" s="18"/>
      <c r="N59" s="8"/>
      <c r="O59" s="8"/>
      <c r="S59" s="8"/>
      <c r="X59" s="8"/>
      <c r="Y59" s="8"/>
      <c r="AC59" s="8"/>
    </row>
  </sheetData>
  <mergeCells count="11">
    <mergeCell ref="U1:AC2"/>
    <mergeCell ref="U4:AC5"/>
    <mergeCell ref="U55:AC55"/>
    <mergeCell ref="A4:I5"/>
    <mergeCell ref="A55:I55"/>
    <mergeCell ref="K4:S5"/>
    <mergeCell ref="K55:S55"/>
    <mergeCell ref="A1:J2"/>
    <mergeCell ref="K1:S2"/>
    <mergeCell ref="A48:D53"/>
    <mergeCell ref="F48:I53"/>
  </mergeCells>
  <phoneticPr fontId="1" type="noConversion"/>
  <conditionalFormatting sqref="D10:D16">
    <cfRule type="colorScale" priority="38">
      <colorScale>
        <cfvo type="num" val="0"/>
        <cfvo type="num" val="1"/>
        <color theme="0"/>
        <color rgb="FFFFEF9C"/>
      </colorScale>
    </cfRule>
  </conditionalFormatting>
  <conditionalFormatting sqref="D19:D22">
    <cfRule type="colorScale" priority="37">
      <colorScale>
        <cfvo type="num" val="0"/>
        <cfvo type="num" val="1"/>
        <color theme="0"/>
        <color rgb="FFFFEF9C"/>
      </colorScale>
    </cfRule>
  </conditionalFormatting>
  <conditionalFormatting sqref="D23">
    <cfRule type="colorScale" priority="36">
      <colorScale>
        <cfvo type="num" val="0"/>
        <cfvo type="num" val="1"/>
        <color theme="0"/>
        <color rgb="FFFFEF9C"/>
      </colorScale>
    </cfRule>
  </conditionalFormatting>
  <conditionalFormatting sqref="D26:D31">
    <cfRule type="colorScale" priority="35">
      <colorScale>
        <cfvo type="num" val="0"/>
        <cfvo type="num" val="1"/>
        <color theme="0"/>
        <color rgb="FFFFEF9C"/>
      </colorScale>
    </cfRule>
  </conditionalFormatting>
  <conditionalFormatting sqref="D32">
    <cfRule type="colorScale" priority="34">
      <colorScale>
        <cfvo type="num" val="0"/>
        <cfvo type="num" val="1"/>
        <color theme="0"/>
        <color rgb="FFFFEF9C"/>
      </colorScale>
    </cfRule>
  </conditionalFormatting>
  <conditionalFormatting sqref="D35:D38">
    <cfRule type="colorScale" priority="33">
      <colorScale>
        <cfvo type="num" val="0"/>
        <cfvo type="num" val="1"/>
        <color theme="0"/>
        <color rgb="FFFFEF9C"/>
      </colorScale>
    </cfRule>
  </conditionalFormatting>
  <conditionalFormatting sqref="D39">
    <cfRule type="colorScale" priority="32">
      <colorScale>
        <cfvo type="num" val="0"/>
        <cfvo type="num" val="1"/>
        <color theme="0"/>
        <color rgb="FFFFEF9C"/>
      </colorScale>
    </cfRule>
  </conditionalFormatting>
  <conditionalFormatting sqref="I10:I13">
    <cfRule type="colorScale" priority="31">
      <colorScale>
        <cfvo type="num" val="0"/>
        <cfvo type="num" val="1"/>
        <color theme="0"/>
        <color rgb="FFFFEF9C"/>
      </colorScale>
    </cfRule>
  </conditionalFormatting>
  <conditionalFormatting sqref="I14">
    <cfRule type="colorScale" priority="30">
      <colorScale>
        <cfvo type="num" val="0"/>
        <cfvo type="num" val="1"/>
        <color theme="0"/>
        <color rgb="FFFFEF9C"/>
      </colorScale>
    </cfRule>
  </conditionalFormatting>
  <conditionalFormatting sqref="I17:I21">
    <cfRule type="colorScale" priority="29">
      <colorScale>
        <cfvo type="num" val="0"/>
        <cfvo type="num" val="1"/>
        <color theme="0"/>
        <color rgb="FFFFEF9C"/>
      </colorScale>
    </cfRule>
  </conditionalFormatting>
  <conditionalFormatting sqref="I22">
    <cfRule type="colorScale" priority="28">
      <colorScale>
        <cfvo type="num" val="0"/>
        <cfvo type="num" val="1"/>
        <color theme="0"/>
        <color rgb="FFFFEF9C"/>
      </colorScale>
    </cfRule>
  </conditionalFormatting>
  <conditionalFormatting sqref="I25:I31">
    <cfRule type="colorScale" priority="27">
      <colorScale>
        <cfvo type="num" val="0"/>
        <cfvo type="num" val="1"/>
        <color theme="0"/>
        <color rgb="FFFFEF9C"/>
      </colorScale>
    </cfRule>
  </conditionalFormatting>
  <conditionalFormatting sqref="I32">
    <cfRule type="colorScale" priority="26">
      <colorScale>
        <cfvo type="num" val="0"/>
        <cfvo type="num" val="1"/>
        <color theme="0"/>
        <color rgb="FFFFEF9C"/>
      </colorScale>
    </cfRule>
  </conditionalFormatting>
  <conditionalFormatting sqref="I35:I39">
    <cfRule type="colorScale" priority="25">
      <colorScale>
        <cfvo type="num" val="0"/>
        <cfvo type="num" val="1"/>
        <color theme="0"/>
        <color rgb="FFFFEF9C"/>
      </colorScale>
    </cfRule>
  </conditionalFormatting>
  <conditionalFormatting sqref="I40">
    <cfRule type="colorScale" priority="24">
      <colorScale>
        <cfvo type="num" val="0"/>
        <cfvo type="num" val="1"/>
        <color theme="0"/>
        <color rgb="FFFFEF9C"/>
      </colorScale>
    </cfRule>
  </conditionalFormatting>
  <conditionalFormatting sqref="D43">
    <cfRule type="colorScale" priority="23">
      <colorScale>
        <cfvo type="num" val="0"/>
        <cfvo type="num" val="3"/>
        <color theme="0"/>
        <color rgb="FFFFEF9C"/>
      </colorScale>
    </cfRule>
  </conditionalFormatting>
  <conditionalFormatting sqref="N8:N33">
    <cfRule type="colorScale" priority="22">
      <colorScale>
        <cfvo type="num" val="0"/>
        <cfvo type="num" val="1"/>
        <color theme="0"/>
        <color rgb="FFFFEF9C"/>
      </colorScale>
    </cfRule>
  </conditionalFormatting>
  <conditionalFormatting sqref="S8:S35">
    <cfRule type="colorScale" priority="21">
      <colorScale>
        <cfvo type="num" val="0"/>
        <cfvo type="num" val="1"/>
        <color theme="0"/>
        <color rgb="FFFFEF9C"/>
      </colorScale>
    </cfRule>
  </conditionalFormatting>
  <conditionalFormatting sqref="N43:N51">
    <cfRule type="colorScale" priority="20">
      <colorScale>
        <cfvo type="num" val="0"/>
        <cfvo type="num" val="1"/>
        <color theme="0"/>
        <color rgb="FFFFEF9C"/>
      </colorScale>
    </cfRule>
  </conditionalFormatting>
  <conditionalFormatting sqref="S43:S50">
    <cfRule type="colorScale" priority="19">
      <colorScale>
        <cfvo type="num" val="0"/>
        <cfvo type="num" val="1"/>
        <color theme="0"/>
        <color rgb="FFFFEF9C"/>
      </colorScale>
    </cfRule>
  </conditionalFormatting>
  <conditionalFormatting sqref="D44">
    <cfRule type="colorScale" priority="18">
      <colorScale>
        <cfvo type="num" val="0"/>
        <cfvo type="num" val="1"/>
        <color theme="0"/>
        <color rgb="FFFFEF9C"/>
      </colorScale>
    </cfRule>
  </conditionalFormatting>
  <conditionalFormatting sqref="D45">
    <cfRule type="colorScale" priority="17">
      <colorScale>
        <cfvo type="num" val="0"/>
        <cfvo type="num" val="1"/>
        <color theme="0"/>
        <color rgb="FFFFEF9C"/>
      </colorScale>
    </cfRule>
  </conditionalFormatting>
  <conditionalFormatting sqref="N34">
    <cfRule type="colorScale" priority="16">
      <colorScale>
        <cfvo type="num" val="0"/>
        <cfvo type="num" val="1"/>
        <color theme="0"/>
        <color rgb="FFFFEF9C"/>
      </colorScale>
    </cfRule>
  </conditionalFormatting>
  <conditionalFormatting sqref="N35">
    <cfRule type="colorScale" priority="15">
      <colorScale>
        <cfvo type="num" val="0"/>
        <cfvo type="num" val="1"/>
        <color theme="0"/>
        <color rgb="FFFFEF9C"/>
      </colorScale>
    </cfRule>
  </conditionalFormatting>
  <conditionalFormatting sqref="X8:X52">
    <cfRule type="colorScale" priority="14">
      <colorScale>
        <cfvo type="num" val="0"/>
        <cfvo type="num" val="1"/>
        <color theme="0"/>
        <color rgb="FFFFEF9C"/>
      </colorScale>
    </cfRule>
  </conditionalFormatting>
  <conditionalFormatting sqref="AC8:AC9">
    <cfRule type="colorScale" priority="13">
      <colorScale>
        <cfvo type="num" val="0"/>
        <cfvo type="num" val="1"/>
        <color theme="0"/>
        <color rgb="FFFFEF9C"/>
      </colorScale>
    </cfRule>
  </conditionalFormatting>
  <conditionalFormatting sqref="AC10:AC52">
    <cfRule type="colorScale" priority="8">
      <colorScale>
        <cfvo type="num" val="0"/>
        <cfvo type="num" val="1"/>
        <color theme="0"/>
        <color rgb="FFFFEF9C"/>
      </colorScale>
    </cfRule>
  </conditionalFormatting>
  <conditionalFormatting sqref="N36">
    <cfRule type="colorScale" priority="7">
      <colorScale>
        <cfvo type="num" val="0"/>
        <cfvo type="num" val="1"/>
        <color theme="0"/>
        <color rgb="FFFFEF9C"/>
      </colorScale>
    </cfRule>
  </conditionalFormatting>
  <conditionalFormatting sqref="N37">
    <cfRule type="colorScale" priority="6">
      <colorScale>
        <cfvo type="num" val="0"/>
        <cfvo type="num" val="1"/>
        <color theme="0"/>
        <color rgb="FFFFEF9C"/>
      </colorScale>
    </cfRule>
  </conditionalFormatting>
  <conditionalFormatting sqref="S36">
    <cfRule type="colorScale" priority="5">
      <colorScale>
        <cfvo type="num" val="0"/>
        <cfvo type="num" val="1"/>
        <color theme="0"/>
        <color rgb="FFFFEF9C"/>
      </colorScale>
    </cfRule>
  </conditionalFormatting>
  <conditionalFormatting sqref="S37">
    <cfRule type="colorScale" priority="4">
      <colorScale>
        <cfvo type="num" val="0"/>
        <cfvo type="num" val="1"/>
        <color theme="0"/>
        <color rgb="FFFFEF9C"/>
      </colorScale>
    </cfRule>
  </conditionalFormatting>
  <conditionalFormatting sqref="S38">
    <cfRule type="colorScale" priority="3">
      <colorScale>
        <cfvo type="num" val="0"/>
        <cfvo type="num" val="1"/>
        <color theme="0"/>
        <color rgb="FFFFEF9C"/>
      </colorScale>
    </cfRule>
  </conditionalFormatting>
  <conditionalFormatting sqref="S51">
    <cfRule type="colorScale" priority="2">
      <colorScale>
        <cfvo type="num" val="0"/>
        <cfvo type="num" val="1"/>
        <color theme="0"/>
        <color rgb="FFFFEF9C"/>
      </colorScale>
    </cfRule>
  </conditionalFormatting>
  <conditionalFormatting sqref="S52">
    <cfRule type="colorScale" priority="1">
      <colorScale>
        <cfvo type="num" val="0"/>
        <cfvo type="num" val="1"/>
        <color theme="0"/>
        <color rgb="FFFFEF9C"/>
      </colorScale>
    </cfRule>
  </conditionalFormatting>
  <pageMargins left="0.25" right="0.25" top="0.25" bottom="0.25" header="0.30000000000000004" footer="0.30000000000000004"/>
  <pageSetup orientation="portrait" horizontalDpi="4294967292" verticalDpi="4294967292"/>
  <headerFooter>
    <oddFooter>&amp;C&amp;"Helvetica Light,Normal"&amp;9&amp;K000000Page &amp;P</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Feuilles de score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 Bellavance</dc:creator>
  <cp:lastModifiedBy>Dominic Bellavance</cp:lastModifiedBy>
  <cp:lastPrinted>2014-07-30T15:02:20Z</cp:lastPrinted>
  <dcterms:created xsi:type="dcterms:W3CDTF">2014-07-29T17:32:07Z</dcterms:created>
  <dcterms:modified xsi:type="dcterms:W3CDTF">2014-08-01T13:25:28Z</dcterms:modified>
</cp:coreProperties>
</file>